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dezda.mazure\Desktop\"/>
    </mc:Choice>
  </mc:AlternateContent>
  <bookViews>
    <workbookView xWindow="0" yWindow="0" windowWidth="23016" windowHeight="8748" activeTab="3"/>
  </bookViews>
  <sheets>
    <sheet name="160 euro" sheetId="2" r:id="rId1"/>
    <sheet name="100 euro" sheetId="4" r:id="rId2"/>
    <sheet name="Adm izmaksas" sheetId="8" r:id="rId3"/>
    <sheet name="Kopā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8" l="1"/>
  <c r="D5" i="8"/>
  <c r="B5" i="8"/>
  <c r="K22" i="4"/>
  <c r="K22" i="2"/>
  <c r="B4" i="6" l="1"/>
  <c r="C4" i="6" l="1"/>
  <c r="G4" i="6" l="1"/>
  <c r="F4" i="6"/>
  <c r="E4" i="6"/>
  <c r="D4" i="6"/>
  <c r="D7" i="2"/>
  <c r="D6" i="2"/>
  <c r="D7" i="4" l="1"/>
  <c r="I7" i="4" s="1"/>
  <c r="D6" i="4"/>
  <c r="H6" i="4" s="1"/>
  <c r="F5" i="4"/>
  <c r="G8" i="4" s="1"/>
  <c r="E5" i="4"/>
  <c r="E22" i="4" s="1"/>
  <c r="I17" i="4" l="1"/>
  <c r="F8" i="4"/>
  <c r="I9" i="4"/>
  <c r="K15" i="4" s="1"/>
  <c r="J12" i="4"/>
  <c r="J10" i="4"/>
  <c r="K13" i="4"/>
  <c r="I14" i="4"/>
  <c r="J17" i="4"/>
  <c r="H11" i="4"/>
  <c r="K20" i="4" s="1"/>
  <c r="F22" i="4"/>
  <c r="G7" i="4"/>
  <c r="G6" i="4"/>
  <c r="H7" i="4"/>
  <c r="H14" i="4"/>
  <c r="K21" i="4" s="1"/>
  <c r="G11" i="4"/>
  <c r="J20" i="4" s="1"/>
  <c r="H6" i="2"/>
  <c r="G7" i="2"/>
  <c r="F5" i="2"/>
  <c r="E5" i="2"/>
  <c r="G6" i="2" l="1"/>
  <c r="H9" i="4"/>
  <c r="G22" i="4"/>
  <c r="I12" i="4"/>
  <c r="K18" i="4" s="1"/>
  <c r="I13" i="4"/>
  <c r="K19" i="4" s="1"/>
  <c r="H10" i="4"/>
  <c r="J16" i="4" s="1"/>
  <c r="I10" i="4"/>
  <c r="J13" i="4"/>
  <c r="I9" i="2"/>
  <c r="I7" i="2"/>
  <c r="H7" i="2"/>
  <c r="G8" i="2"/>
  <c r="E22" i="2"/>
  <c r="K16" i="4" l="1"/>
  <c r="I22" i="4"/>
  <c r="J15" i="4"/>
  <c r="J22" i="4" s="1"/>
  <c r="H22" i="4"/>
  <c r="K15" i="2"/>
  <c r="J12" i="2"/>
  <c r="H9" i="2"/>
  <c r="J15" i="2" s="1"/>
  <c r="I12" i="2"/>
  <c r="K18" i="2" s="1"/>
  <c r="I10" i="2"/>
  <c r="J13" i="2"/>
  <c r="J17" i="2"/>
  <c r="I14" i="2"/>
  <c r="F8" i="2"/>
  <c r="H11" i="2"/>
  <c r="K20" i="2" s="1"/>
  <c r="G11" i="2"/>
  <c r="J20" i="2" s="1"/>
  <c r="K13" i="2"/>
  <c r="I17" i="2"/>
  <c r="J10" i="2"/>
  <c r="H14" i="2"/>
  <c r="K21" i="2" s="1"/>
  <c r="G22" i="2" l="1"/>
  <c r="K16" i="2"/>
  <c r="F22" i="2"/>
  <c r="I13" i="2"/>
  <c r="K19" i="2" s="1"/>
  <c r="H10" i="2"/>
  <c r="H22" i="2" s="1"/>
  <c r="I22" i="2" l="1"/>
  <c r="J16" i="2"/>
  <c r="J22" i="2" s="1"/>
</calcChain>
</file>

<file path=xl/sharedStrings.xml><?xml version="1.0" encoding="utf-8"?>
<sst xmlns="http://schemas.openxmlformats.org/spreadsheetml/2006/main" count="74" uniqueCount="36">
  <si>
    <t>2021.g.rudens 4 mēneši</t>
  </si>
  <si>
    <t xml:space="preserve">stipendijas apmērs mēnesī, euro </t>
  </si>
  <si>
    <t xml:space="preserve">kopā </t>
  </si>
  <si>
    <t>gadā:</t>
  </si>
  <si>
    <t xml:space="preserve">2023.gads </t>
  </si>
  <si>
    <t>2024.gads</t>
  </si>
  <si>
    <t>Komentāri</t>
  </si>
  <si>
    <t>2025.gads</t>
  </si>
  <si>
    <t>2026.gads</t>
  </si>
  <si>
    <t>2027.gads</t>
  </si>
  <si>
    <t>2. gads un tālāk bakalaura līmenī</t>
  </si>
  <si>
    <t>2. gads un tālāk koledžas līmenī</t>
  </si>
  <si>
    <t>Finansējums programmas 2. iesaukumam</t>
  </si>
  <si>
    <t>Finansējums programmas 1. iesaukumam</t>
  </si>
  <si>
    <t>Finansējums programmas 3. iesaukumam</t>
  </si>
  <si>
    <t>2022.gads</t>
  </si>
  <si>
    <t>studējošo skaits katru gadu klāt</t>
  </si>
  <si>
    <t>60% no koledžas programmām studiju ilgums ir 2 gadi, pārējiem 40%  līdz 3 gadiem</t>
  </si>
  <si>
    <t>bakalaurā līmenī pamatā studiju ilgums 4 gadi</t>
  </si>
  <si>
    <t>Finansējums programmas 4. iesaukumam</t>
  </si>
  <si>
    <t>2021.g. rudens 4 mēneši, 2022.gads 10 mēneši</t>
  </si>
  <si>
    <t>Programma sasniedz maksimālo apjomu 4. mācību gadā/ kalendārajā 2025.gadā</t>
  </si>
  <si>
    <t>18% studē koledžas līmenī; 60% no koledžas programmām studiju ilgums ir 2 gadi, pārējiem 40%  līdz 3 gadiem</t>
  </si>
  <si>
    <t>82% studē bakalaura līmenī; bakalaurā līmenī pamatā studiju ilgums 4 gadi</t>
  </si>
  <si>
    <t>studējošie ar akad.stipendiju</t>
  </si>
  <si>
    <t>Aplēses par programmas izmaksām uz 190 stipendiju saņēmējiem 100 euro apmērā</t>
  </si>
  <si>
    <t>Aplēses par programmas izmaksām uz 2 000 stipendiju saņēmējiem: 1 810 studējošiem stipendija 160 euro, 190 studējošiem stipendija 100 euro (saņem akadēmisko stipendiju).</t>
  </si>
  <si>
    <t>KOPĀ</t>
  </si>
  <si>
    <t>EKK kodi</t>
  </si>
  <si>
    <t>EKK 1000 -Atlīdzība</t>
  </si>
  <si>
    <t>2021. gadam
(4 mēnešiem)</t>
  </si>
  <si>
    <t>2022. gadam
(12 mēnešiem)</t>
  </si>
  <si>
    <t>2023. gadam
(12 mēnešiem)</t>
  </si>
  <si>
    <t>Administratīvās izmaksas, euro</t>
  </si>
  <si>
    <t>EKK 2000 - Preces un pakalpojumi</t>
  </si>
  <si>
    <t>Saskaņā ar MK 15.12.2009 instrukcijas Nr.19 "Tiesību akta projekta sākotnējās ietekmes izvērtēšanas kārtība" 52.punktu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</si>
</sst>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EUR]\ 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49" fontId="0" fillId="0" borderId="1" xfId="0" applyNumberFormat="1" applyBorder="1" applyAlignment="1">
      <alignment wrapText="1"/>
    </xf>
    <xf numFmtId="0" fontId="0" fillId="0" borderId="1" xfId="0" applyBorder="1"/>
    <xf numFmtId="3" fontId="2" fillId="0" borderId="1" xfId="0" applyNumberFormat="1" applyFont="1" applyFill="1" applyBorder="1"/>
    <xf numFmtId="9" fontId="2" fillId="0" borderId="1" xfId="0" applyNumberFormat="1" applyFont="1" applyFill="1" applyBorder="1"/>
    <xf numFmtId="0" fontId="0" fillId="0" borderId="1" xfId="0" applyFill="1" applyBorder="1"/>
    <xf numFmtId="3" fontId="0" fillId="0" borderId="1" xfId="0" applyNumberFormat="1" applyBorder="1" applyAlignment="1"/>
    <xf numFmtId="3" fontId="1" fillId="0" borderId="1" xfId="0" applyNumberFormat="1" applyFont="1" applyBorder="1" applyAlignment="1"/>
    <xf numFmtId="3" fontId="0" fillId="0" borderId="1" xfId="0" applyNumberFormat="1" applyFont="1" applyBorder="1" applyAlignment="1"/>
    <xf numFmtId="3" fontId="2" fillId="0" borderId="1" xfId="0" applyNumberFormat="1" applyFont="1" applyBorder="1" applyAlignment="1"/>
    <xf numFmtId="49" fontId="2" fillId="0" borderId="1" xfId="0" applyNumberFormat="1" applyFont="1" applyBorder="1" applyAlignment="1">
      <alignment wrapText="1"/>
    </xf>
    <xf numFmtId="3" fontId="0" fillId="0" borderId="0" xfId="0" applyNumberFormat="1"/>
    <xf numFmtId="3" fontId="0" fillId="0" borderId="1" xfId="0" applyNumberFormat="1" applyFill="1" applyBorder="1" applyAlignment="1"/>
    <xf numFmtId="3" fontId="0" fillId="0" borderId="1" xfId="0" applyNumberFormat="1" applyFont="1" applyFill="1" applyBorder="1" applyAlignment="1"/>
    <xf numFmtId="3" fontId="2" fillId="0" borderId="1" xfId="0" applyNumberFormat="1" applyFont="1" applyFill="1" applyBorder="1" applyAlignment="1"/>
    <xf numFmtId="3" fontId="0" fillId="0" borderId="0" xfId="0" applyNumberFormat="1" applyFont="1"/>
    <xf numFmtId="49" fontId="0" fillId="0" borderId="1" xfId="0" applyNumberFormat="1" applyFont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9" fontId="0" fillId="0" borderId="1" xfId="0" applyNumberFormat="1" applyFont="1" applyFill="1" applyBorder="1"/>
    <xf numFmtId="3" fontId="0" fillId="0" borderId="1" xfId="0" applyNumberFormat="1" applyFont="1" applyFill="1" applyBorder="1"/>
    <xf numFmtId="0" fontId="3" fillId="0" borderId="0" xfId="1"/>
    <xf numFmtId="0" fontId="4" fillId="0" borderId="1" xfId="1" applyFont="1" applyFill="1" applyBorder="1" applyAlignment="1">
      <alignment horizontal="right" vertical="top" wrapText="1"/>
    </xf>
    <xf numFmtId="0" fontId="3" fillId="0" borderId="0" xfId="1" applyFill="1"/>
    <xf numFmtId="4" fontId="4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ill="1" applyBorder="1"/>
    <xf numFmtId="3" fontId="4" fillId="0" borderId="1" xfId="1" applyNumberFormat="1" applyFont="1" applyFill="1" applyBorder="1"/>
    <xf numFmtId="0" fontId="2" fillId="0" borderId="0" xfId="0" applyFont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5" fillId="0" borderId="0" xfId="1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workbookViewId="0">
      <selection activeCell="F8" sqref="F8"/>
    </sheetView>
  </sheetViews>
  <sheetFormatPr defaultRowHeight="14.4" x14ac:dyDescent="0.3"/>
  <cols>
    <col min="2" max="2" width="15" customWidth="1"/>
    <col min="3" max="3" width="10.5546875" bestFit="1" customWidth="1"/>
    <col min="4" max="4" width="11.6640625" customWidth="1"/>
    <col min="5" max="5" width="14.5546875" customWidth="1"/>
    <col min="6" max="6" width="15.109375" customWidth="1"/>
    <col min="7" max="7" width="15.6640625" customWidth="1"/>
    <col min="8" max="8" width="15.5546875" customWidth="1"/>
    <col min="9" max="9" width="13.44140625" customWidth="1"/>
    <col min="10" max="10" width="14.33203125" customWidth="1"/>
    <col min="11" max="11" width="13.109375" customWidth="1"/>
    <col min="12" max="12" width="25.6640625" customWidth="1"/>
  </cols>
  <sheetData>
    <row r="2" spans="2:12" x14ac:dyDescent="0.3">
      <c r="B2" s="28" t="s">
        <v>26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4" spans="2:12" ht="28.8" x14ac:dyDescent="0.3">
      <c r="B4" s="17" t="s">
        <v>16</v>
      </c>
      <c r="C4" s="5"/>
      <c r="D4" s="3">
        <v>1810</v>
      </c>
      <c r="E4" s="1" t="s">
        <v>0</v>
      </c>
      <c r="F4" s="1" t="s">
        <v>15</v>
      </c>
      <c r="G4" s="1" t="s">
        <v>4</v>
      </c>
      <c r="H4" s="1" t="s">
        <v>5</v>
      </c>
      <c r="I4" s="16" t="s">
        <v>7</v>
      </c>
      <c r="J4" s="2" t="s">
        <v>8</v>
      </c>
      <c r="K4" s="2" t="s">
        <v>9</v>
      </c>
      <c r="L4" s="1" t="s">
        <v>6</v>
      </c>
    </row>
    <row r="5" spans="2:12" ht="57.6" x14ac:dyDescent="0.3">
      <c r="B5" s="18" t="s">
        <v>13</v>
      </c>
      <c r="C5" s="17" t="s">
        <v>1</v>
      </c>
      <c r="D5" s="19">
        <v>160</v>
      </c>
      <c r="E5" s="6">
        <f>($D$4*$D$5)*4</f>
        <v>1158400</v>
      </c>
      <c r="F5" s="6">
        <f>($D$4*$D$5)*10</f>
        <v>2896000</v>
      </c>
      <c r="G5" s="7"/>
      <c r="H5" s="7"/>
      <c r="I5" s="6"/>
      <c r="J5" s="6"/>
      <c r="K5" s="6"/>
      <c r="L5" s="1" t="s">
        <v>20</v>
      </c>
    </row>
    <row r="6" spans="2:12" ht="72" x14ac:dyDescent="0.3">
      <c r="B6" s="1" t="s">
        <v>11</v>
      </c>
      <c r="C6" s="20">
        <v>0.18</v>
      </c>
      <c r="D6" s="21">
        <f>D4*C6</f>
        <v>325.8</v>
      </c>
      <c r="E6" s="6"/>
      <c r="F6" s="6"/>
      <c r="G6" s="13">
        <f>((D6*60%)*D5)*6+((D6*40%)*D5)*10</f>
        <v>396172.80000000005</v>
      </c>
      <c r="H6" s="13">
        <f>((D6*60%)*D5)*6</f>
        <v>187660.79999999999</v>
      </c>
      <c r="I6" s="6"/>
      <c r="J6" s="6"/>
      <c r="K6" s="6"/>
      <c r="L6" s="1" t="s">
        <v>22</v>
      </c>
    </row>
    <row r="7" spans="2:12" ht="43.2" x14ac:dyDescent="0.3">
      <c r="B7" s="1" t="s">
        <v>10</v>
      </c>
      <c r="C7" s="20">
        <v>0.82</v>
      </c>
      <c r="D7" s="21">
        <f>D4*C7</f>
        <v>1484.1999999999998</v>
      </c>
      <c r="E7" s="6"/>
      <c r="F7" s="6"/>
      <c r="G7" s="8">
        <f>(D7*D5)*10</f>
        <v>2374719.9999999995</v>
      </c>
      <c r="H7" s="8">
        <f>(D7*D5)*10</f>
        <v>2374719.9999999995</v>
      </c>
      <c r="I7" s="6">
        <f>(D7*D5)*6</f>
        <v>1424831.9999999998</v>
      </c>
      <c r="J7" s="6"/>
      <c r="K7" s="6"/>
      <c r="L7" s="1" t="s">
        <v>23</v>
      </c>
    </row>
    <row r="8" spans="2:12" ht="43.2" x14ac:dyDescent="0.3">
      <c r="B8" s="10" t="s">
        <v>12</v>
      </c>
      <c r="C8" s="4"/>
      <c r="D8" s="3"/>
      <c r="E8" s="6"/>
      <c r="F8" s="6">
        <f>E5</f>
        <v>1158400</v>
      </c>
      <c r="G8" s="8">
        <f>F5</f>
        <v>2896000</v>
      </c>
      <c r="H8" s="8"/>
      <c r="I8" s="6"/>
      <c r="J8" s="6"/>
      <c r="K8" s="6"/>
      <c r="L8" s="1"/>
    </row>
    <row r="9" spans="2:12" ht="28.8" x14ac:dyDescent="0.3">
      <c r="B9" s="1" t="s">
        <v>11</v>
      </c>
      <c r="C9" s="5"/>
      <c r="D9" s="3"/>
      <c r="E9" s="6"/>
      <c r="F9" s="6"/>
      <c r="G9" s="6"/>
      <c r="H9" s="6">
        <f>G6</f>
        <v>396172.80000000005</v>
      </c>
      <c r="I9" s="6">
        <f>H6</f>
        <v>187660.79999999999</v>
      </c>
      <c r="J9" s="6"/>
      <c r="K9" s="6"/>
      <c r="L9" s="2"/>
    </row>
    <row r="10" spans="2:12" ht="28.8" x14ac:dyDescent="0.3">
      <c r="B10" s="1" t="s">
        <v>10</v>
      </c>
      <c r="C10" s="5"/>
      <c r="D10" s="3"/>
      <c r="E10" s="6"/>
      <c r="F10" s="6"/>
      <c r="G10" s="6"/>
      <c r="H10" s="6">
        <f>G7</f>
        <v>2374719.9999999995</v>
      </c>
      <c r="I10" s="6">
        <f>H7</f>
        <v>2374719.9999999995</v>
      </c>
      <c r="J10" s="6">
        <f>I7</f>
        <v>1424831.9999999998</v>
      </c>
      <c r="K10" s="6"/>
      <c r="L10" s="1"/>
    </row>
    <row r="11" spans="2:12" ht="43.2" x14ac:dyDescent="0.3">
      <c r="B11" s="10" t="s">
        <v>14</v>
      </c>
      <c r="C11" s="5"/>
      <c r="D11" s="3"/>
      <c r="E11" s="6"/>
      <c r="F11" s="6"/>
      <c r="G11" s="6">
        <f>E5</f>
        <v>1158400</v>
      </c>
      <c r="H11" s="6">
        <f>F5</f>
        <v>2896000</v>
      </c>
      <c r="I11" s="6"/>
      <c r="J11" s="6"/>
      <c r="K11" s="6"/>
      <c r="L11" s="1"/>
    </row>
    <row r="12" spans="2:12" ht="28.8" x14ac:dyDescent="0.3">
      <c r="B12" s="1" t="s">
        <v>11</v>
      </c>
      <c r="C12" s="5"/>
      <c r="D12" s="3"/>
      <c r="E12" s="6"/>
      <c r="F12" s="6"/>
      <c r="G12" s="6"/>
      <c r="H12" s="6"/>
      <c r="I12" s="6">
        <f>G6</f>
        <v>396172.80000000005</v>
      </c>
      <c r="J12" s="6">
        <f>H6</f>
        <v>187660.79999999999</v>
      </c>
      <c r="K12" s="6"/>
      <c r="L12" s="1"/>
    </row>
    <row r="13" spans="2:12" ht="28.8" x14ac:dyDescent="0.3">
      <c r="B13" s="1" t="s">
        <v>10</v>
      </c>
      <c r="C13" s="5"/>
      <c r="D13" s="3"/>
      <c r="E13" s="6"/>
      <c r="F13" s="6"/>
      <c r="G13" s="6"/>
      <c r="H13" s="6"/>
      <c r="I13" s="6">
        <f>G7</f>
        <v>2374719.9999999995</v>
      </c>
      <c r="J13" s="6">
        <f>H7</f>
        <v>2374719.9999999995</v>
      </c>
      <c r="K13" s="6">
        <f>I7</f>
        <v>1424831.9999999998</v>
      </c>
      <c r="L13" s="1"/>
    </row>
    <row r="14" spans="2:12" ht="43.2" x14ac:dyDescent="0.3">
      <c r="B14" s="10" t="s">
        <v>19</v>
      </c>
      <c r="C14" s="5"/>
      <c r="D14" s="3"/>
      <c r="E14" s="6"/>
      <c r="F14" s="6"/>
      <c r="G14" s="6"/>
      <c r="H14" s="6">
        <f>E5</f>
        <v>1158400</v>
      </c>
      <c r="I14" s="6">
        <f>G8</f>
        <v>2896000</v>
      </c>
      <c r="J14" s="6"/>
      <c r="K14" s="6"/>
      <c r="L14" s="1"/>
    </row>
    <row r="15" spans="2:12" ht="28.8" x14ac:dyDescent="0.3">
      <c r="B15" s="1" t="s">
        <v>11</v>
      </c>
      <c r="C15" s="5"/>
      <c r="D15" s="3"/>
      <c r="E15" s="6"/>
      <c r="F15" s="6"/>
      <c r="G15" s="6"/>
      <c r="H15" s="6"/>
      <c r="I15" s="6"/>
      <c r="J15" s="6">
        <f>H9</f>
        <v>396172.80000000005</v>
      </c>
      <c r="K15" s="6">
        <f>I9</f>
        <v>187660.79999999999</v>
      </c>
      <c r="L15" s="1"/>
    </row>
    <row r="16" spans="2:12" ht="28.8" x14ac:dyDescent="0.3">
      <c r="B16" s="1" t="s">
        <v>10</v>
      </c>
      <c r="C16" s="5"/>
      <c r="D16" s="3"/>
      <c r="E16" s="6"/>
      <c r="F16" s="6"/>
      <c r="G16" s="6"/>
      <c r="H16" s="6"/>
      <c r="J16" s="6">
        <f>H10</f>
        <v>2374719.9999999995</v>
      </c>
      <c r="K16" s="6">
        <f>I10</f>
        <v>2374719.9999999995</v>
      </c>
      <c r="L16" s="6"/>
    </row>
    <row r="17" spans="2:12" x14ac:dyDescent="0.3">
      <c r="B17" s="1"/>
      <c r="C17" s="5"/>
      <c r="D17" s="3"/>
      <c r="E17" s="6"/>
      <c r="F17" s="6"/>
      <c r="G17" s="6"/>
      <c r="H17" s="6"/>
      <c r="I17" s="12">
        <f>E5</f>
        <v>1158400</v>
      </c>
      <c r="J17" s="12">
        <f>G8</f>
        <v>2896000</v>
      </c>
      <c r="K17" s="12"/>
      <c r="L17" s="1"/>
    </row>
    <row r="18" spans="2:12" x14ac:dyDescent="0.3">
      <c r="B18" s="2"/>
      <c r="C18" s="5"/>
      <c r="D18" s="3"/>
      <c r="E18" s="6"/>
      <c r="F18" s="6"/>
      <c r="G18" s="6"/>
      <c r="H18" s="6"/>
      <c r="I18" s="12"/>
      <c r="J18" s="12"/>
      <c r="K18" s="12">
        <f>I12</f>
        <v>396172.80000000005</v>
      </c>
      <c r="L18" s="1"/>
    </row>
    <row r="19" spans="2:12" x14ac:dyDescent="0.3">
      <c r="B19" s="2"/>
      <c r="C19" s="5"/>
      <c r="D19" s="3"/>
      <c r="E19" s="6"/>
      <c r="F19" s="6"/>
      <c r="G19" s="6"/>
      <c r="H19" s="6"/>
      <c r="I19" s="12"/>
      <c r="J19" s="12"/>
      <c r="K19" s="12">
        <f>I13</f>
        <v>2374719.9999999995</v>
      </c>
      <c r="L19" s="1"/>
    </row>
    <row r="20" spans="2:12" x14ac:dyDescent="0.3">
      <c r="B20" s="2"/>
      <c r="C20" s="5"/>
      <c r="D20" s="3"/>
      <c r="E20" s="6"/>
      <c r="F20" s="6"/>
      <c r="G20" s="6"/>
      <c r="H20" s="6"/>
      <c r="I20" s="6"/>
      <c r="J20" s="6">
        <f>G11</f>
        <v>1158400</v>
      </c>
      <c r="K20" s="6">
        <f>H11</f>
        <v>2896000</v>
      </c>
      <c r="L20" s="1"/>
    </row>
    <row r="21" spans="2:12" x14ac:dyDescent="0.3">
      <c r="B21" s="2"/>
      <c r="C21" s="5"/>
      <c r="D21" s="3"/>
      <c r="E21" s="6"/>
      <c r="F21" s="6"/>
      <c r="G21" s="6"/>
      <c r="H21" s="6"/>
      <c r="I21" s="6"/>
      <c r="J21" s="6"/>
      <c r="K21" s="6">
        <f>H14</f>
        <v>1158400</v>
      </c>
      <c r="L21" s="1"/>
    </row>
    <row r="22" spans="2:12" ht="43.2" x14ac:dyDescent="0.3">
      <c r="B22" s="2" t="s">
        <v>2</v>
      </c>
      <c r="C22" s="5" t="s">
        <v>3</v>
      </c>
      <c r="D22" s="3"/>
      <c r="E22" s="9">
        <f>SUM(E5:E18)</f>
        <v>1158400</v>
      </c>
      <c r="F22" s="9">
        <f>SUM(F5:F18)</f>
        <v>4054400</v>
      </c>
      <c r="G22" s="9">
        <f>SUM(G5:G18)</f>
        <v>6825292.7999999998</v>
      </c>
      <c r="H22" s="9">
        <f>SUM(H5:H18)</f>
        <v>9387673.5999999996</v>
      </c>
      <c r="I22" s="9">
        <f t="shared" ref="I22" si="0">SUM(I5:I18)</f>
        <v>10812505.6</v>
      </c>
      <c r="J22" s="14">
        <f>SUM(J5:J21)</f>
        <v>10812505.6</v>
      </c>
      <c r="K22" s="14">
        <f>SUM(K5:K21)</f>
        <v>10812505.6</v>
      </c>
      <c r="L22" s="1" t="s">
        <v>21</v>
      </c>
    </row>
    <row r="23" spans="2:12" x14ac:dyDescent="0.3">
      <c r="E23" s="11"/>
      <c r="F23" s="11"/>
      <c r="G23" s="15"/>
      <c r="H23" s="15"/>
      <c r="I23" s="15"/>
      <c r="J23" s="15"/>
      <c r="K23" s="11"/>
    </row>
  </sheetData>
  <mergeCells count="1">
    <mergeCell ref="B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F5" sqref="F5"/>
    </sheetView>
  </sheetViews>
  <sheetFormatPr defaultRowHeight="14.4" x14ac:dyDescent="0.3"/>
  <cols>
    <col min="2" max="2" width="15" customWidth="1"/>
    <col min="3" max="3" width="10.5546875" bestFit="1" customWidth="1"/>
    <col min="4" max="4" width="11.6640625" customWidth="1"/>
    <col min="5" max="5" width="14.5546875" customWidth="1"/>
    <col min="6" max="6" width="15.109375" customWidth="1"/>
    <col min="7" max="7" width="15.6640625" customWidth="1"/>
    <col min="8" max="8" width="15.5546875" customWidth="1"/>
    <col min="9" max="9" width="13.44140625" customWidth="1"/>
    <col min="10" max="10" width="14.33203125" customWidth="1"/>
    <col min="11" max="11" width="13.109375" customWidth="1"/>
    <col min="12" max="12" width="25.6640625" customWidth="1"/>
  </cols>
  <sheetData>
    <row r="2" spans="2:12" x14ac:dyDescent="0.3">
      <c r="B2" s="28" t="s">
        <v>25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4" spans="2:12" ht="28.8" x14ac:dyDescent="0.3">
      <c r="B4" s="17" t="s">
        <v>24</v>
      </c>
      <c r="C4" s="5"/>
      <c r="D4" s="3">
        <v>190</v>
      </c>
      <c r="E4" s="1" t="s">
        <v>0</v>
      </c>
      <c r="F4" s="1" t="s">
        <v>15</v>
      </c>
      <c r="G4" s="1" t="s">
        <v>4</v>
      </c>
      <c r="H4" s="1" t="s">
        <v>5</v>
      </c>
      <c r="I4" s="16" t="s">
        <v>7</v>
      </c>
      <c r="J4" s="2" t="s">
        <v>8</v>
      </c>
      <c r="K4" s="2" t="s">
        <v>9</v>
      </c>
      <c r="L4" s="1" t="s">
        <v>6</v>
      </c>
    </row>
    <row r="5" spans="2:12" ht="57.6" x14ac:dyDescent="0.3">
      <c r="B5" s="18" t="s">
        <v>13</v>
      </c>
      <c r="C5" s="17" t="s">
        <v>1</v>
      </c>
      <c r="D5" s="19">
        <v>100</v>
      </c>
      <c r="E5" s="6">
        <f>($D$4*$D$5)*4</f>
        <v>76000</v>
      </c>
      <c r="F5" s="6">
        <f>($D$4*$D$5)*10</f>
        <v>190000</v>
      </c>
      <c r="G5" s="7"/>
      <c r="H5" s="7"/>
      <c r="I5" s="6"/>
      <c r="J5" s="6"/>
      <c r="K5" s="6"/>
      <c r="L5" s="1" t="s">
        <v>20</v>
      </c>
    </row>
    <row r="6" spans="2:12" ht="57.6" x14ac:dyDescent="0.3">
      <c r="B6" s="1" t="s">
        <v>11</v>
      </c>
      <c r="C6" s="20">
        <v>0.18</v>
      </c>
      <c r="D6" s="21">
        <f>D4*C6</f>
        <v>34.199999999999996</v>
      </c>
      <c r="E6" s="6"/>
      <c r="F6" s="6"/>
      <c r="G6" s="13">
        <f>((D6*60%)*D5)*6+((D6*40%)*D5)*10</f>
        <v>25991.999999999996</v>
      </c>
      <c r="H6" s="13">
        <f>((D6*60%)*D5)*6</f>
        <v>12311.999999999996</v>
      </c>
      <c r="I6" s="6"/>
      <c r="J6" s="6"/>
      <c r="K6" s="6"/>
      <c r="L6" s="1" t="s">
        <v>17</v>
      </c>
    </row>
    <row r="7" spans="2:12" ht="28.8" x14ac:dyDescent="0.3">
      <c r="B7" s="1" t="s">
        <v>10</v>
      </c>
      <c r="C7" s="20">
        <v>0.82</v>
      </c>
      <c r="D7" s="21">
        <f>D4*C7</f>
        <v>155.79999999999998</v>
      </c>
      <c r="E7" s="6"/>
      <c r="F7" s="6"/>
      <c r="G7" s="8">
        <f>(D7*D5)*10</f>
        <v>155799.99999999997</v>
      </c>
      <c r="H7" s="8">
        <f>(D7*D5)*10</f>
        <v>155799.99999999997</v>
      </c>
      <c r="I7" s="6">
        <f>(D7*D5)*6</f>
        <v>93479.999999999985</v>
      </c>
      <c r="J7" s="6"/>
      <c r="K7" s="6"/>
      <c r="L7" s="1" t="s">
        <v>18</v>
      </c>
    </row>
    <row r="8" spans="2:12" ht="43.2" x14ac:dyDescent="0.3">
      <c r="B8" s="10" t="s">
        <v>12</v>
      </c>
      <c r="C8" s="4"/>
      <c r="D8" s="3"/>
      <c r="E8" s="6"/>
      <c r="F8" s="6">
        <f>E5</f>
        <v>76000</v>
      </c>
      <c r="G8" s="8">
        <f>F5</f>
        <v>190000</v>
      </c>
      <c r="H8" s="8"/>
      <c r="I8" s="6"/>
      <c r="J8" s="6"/>
      <c r="K8" s="6"/>
      <c r="L8" s="1"/>
    </row>
    <row r="9" spans="2:12" ht="28.8" x14ac:dyDescent="0.3">
      <c r="B9" s="1" t="s">
        <v>11</v>
      </c>
      <c r="C9" s="5"/>
      <c r="D9" s="3"/>
      <c r="E9" s="6"/>
      <c r="F9" s="6"/>
      <c r="G9" s="6"/>
      <c r="H9" s="6">
        <f>G6</f>
        <v>25991.999999999996</v>
      </c>
      <c r="I9" s="6">
        <f>H6</f>
        <v>12311.999999999996</v>
      </c>
      <c r="J9" s="6"/>
      <c r="K9" s="6"/>
      <c r="L9" s="2"/>
    </row>
    <row r="10" spans="2:12" ht="28.8" x14ac:dyDescent="0.3">
      <c r="B10" s="1" t="s">
        <v>10</v>
      </c>
      <c r="C10" s="5"/>
      <c r="D10" s="3"/>
      <c r="E10" s="6"/>
      <c r="F10" s="6"/>
      <c r="G10" s="6"/>
      <c r="H10" s="6">
        <f>G7</f>
        <v>155799.99999999997</v>
      </c>
      <c r="I10" s="6">
        <f>H7</f>
        <v>155799.99999999997</v>
      </c>
      <c r="J10" s="6">
        <f>I7</f>
        <v>93479.999999999985</v>
      </c>
      <c r="K10" s="6"/>
      <c r="L10" s="1"/>
    </row>
    <row r="11" spans="2:12" ht="43.2" x14ac:dyDescent="0.3">
      <c r="B11" s="10" t="s">
        <v>14</v>
      </c>
      <c r="C11" s="5"/>
      <c r="D11" s="3"/>
      <c r="E11" s="6"/>
      <c r="F11" s="6"/>
      <c r="G11" s="6">
        <f>E5</f>
        <v>76000</v>
      </c>
      <c r="H11" s="6">
        <f>F5</f>
        <v>190000</v>
      </c>
      <c r="I11" s="6"/>
      <c r="J11" s="6"/>
      <c r="K11" s="6"/>
      <c r="L11" s="1"/>
    </row>
    <row r="12" spans="2:12" ht="28.8" x14ac:dyDescent="0.3">
      <c r="B12" s="1" t="s">
        <v>11</v>
      </c>
      <c r="C12" s="5"/>
      <c r="D12" s="3"/>
      <c r="E12" s="6"/>
      <c r="F12" s="6"/>
      <c r="G12" s="6"/>
      <c r="H12" s="6"/>
      <c r="I12" s="6">
        <f>G6</f>
        <v>25991.999999999996</v>
      </c>
      <c r="J12" s="6">
        <f>H6</f>
        <v>12311.999999999996</v>
      </c>
      <c r="K12" s="6"/>
      <c r="L12" s="1"/>
    </row>
    <row r="13" spans="2:12" ht="28.8" x14ac:dyDescent="0.3">
      <c r="B13" s="1" t="s">
        <v>10</v>
      </c>
      <c r="C13" s="5"/>
      <c r="D13" s="3"/>
      <c r="E13" s="6"/>
      <c r="F13" s="6"/>
      <c r="G13" s="6"/>
      <c r="H13" s="6"/>
      <c r="I13" s="6">
        <f>G7</f>
        <v>155799.99999999997</v>
      </c>
      <c r="J13" s="6">
        <f>H7</f>
        <v>155799.99999999997</v>
      </c>
      <c r="K13" s="6">
        <f>I7</f>
        <v>93479.999999999985</v>
      </c>
      <c r="L13" s="1"/>
    </row>
    <row r="14" spans="2:12" ht="43.2" x14ac:dyDescent="0.3">
      <c r="B14" s="10" t="s">
        <v>19</v>
      </c>
      <c r="C14" s="5"/>
      <c r="D14" s="3"/>
      <c r="E14" s="6"/>
      <c r="F14" s="6"/>
      <c r="G14" s="6"/>
      <c r="H14" s="6">
        <f>E5</f>
        <v>76000</v>
      </c>
      <c r="I14" s="6">
        <f>G8</f>
        <v>190000</v>
      </c>
      <c r="J14" s="6"/>
      <c r="K14" s="6"/>
      <c r="L14" s="1"/>
    </row>
    <row r="15" spans="2:12" ht="28.8" x14ac:dyDescent="0.3">
      <c r="B15" s="1" t="s">
        <v>11</v>
      </c>
      <c r="C15" s="5"/>
      <c r="D15" s="3"/>
      <c r="E15" s="6"/>
      <c r="F15" s="6"/>
      <c r="G15" s="6"/>
      <c r="H15" s="6"/>
      <c r="I15" s="6"/>
      <c r="J15" s="6">
        <f>H9</f>
        <v>25991.999999999996</v>
      </c>
      <c r="K15" s="6">
        <f>I9</f>
        <v>12311.999999999996</v>
      </c>
      <c r="L15" s="1"/>
    </row>
    <row r="16" spans="2:12" ht="28.8" x14ac:dyDescent="0.3">
      <c r="B16" s="1" t="s">
        <v>10</v>
      </c>
      <c r="C16" s="5"/>
      <c r="D16" s="3"/>
      <c r="E16" s="6"/>
      <c r="F16" s="6"/>
      <c r="G16" s="6"/>
      <c r="H16" s="6"/>
      <c r="J16" s="6">
        <f>H10</f>
        <v>155799.99999999997</v>
      </c>
      <c r="K16" s="6">
        <f>I10</f>
        <v>155799.99999999997</v>
      </c>
      <c r="L16" s="6"/>
    </row>
    <row r="17" spans="2:12" x14ac:dyDescent="0.3">
      <c r="B17" s="1"/>
      <c r="C17" s="5"/>
      <c r="D17" s="3"/>
      <c r="E17" s="6"/>
      <c r="F17" s="6"/>
      <c r="G17" s="6"/>
      <c r="H17" s="6"/>
      <c r="I17" s="12">
        <f>E5</f>
        <v>76000</v>
      </c>
      <c r="J17" s="12">
        <f>G8</f>
        <v>190000</v>
      </c>
      <c r="K17" s="12"/>
      <c r="L17" s="1"/>
    </row>
    <row r="18" spans="2:12" x14ac:dyDescent="0.3">
      <c r="B18" s="2"/>
      <c r="C18" s="5"/>
      <c r="D18" s="3"/>
      <c r="E18" s="6"/>
      <c r="F18" s="6"/>
      <c r="G18" s="6"/>
      <c r="H18" s="6"/>
      <c r="I18" s="12"/>
      <c r="J18" s="12"/>
      <c r="K18" s="12">
        <f>I12</f>
        <v>25991.999999999996</v>
      </c>
      <c r="L18" s="1"/>
    </row>
    <row r="19" spans="2:12" x14ac:dyDescent="0.3">
      <c r="B19" s="2"/>
      <c r="C19" s="5"/>
      <c r="D19" s="3"/>
      <c r="E19" s="6"/>
      <c r="F19" s="6"/>
      <c r="G19" s="6"/>
      <c r="H19" s="6"/>
      <c r="I19" s="12"/>
      <c r="J19" s="12"/>
      <c r="K19" s="12">
        <f>I13</f>
        <v>155799.99999999997</v>
      </c>
      <c r="L19" s="1"/>
    </row>
    <row r="20" spans="2:12" x14ac:dyDescent="0.3">
      <c r="B20" s="2"/>
      <c r="C20" s="5"/>
      <c r="D20" s="3"/>
      <c r="E20" s="6"/>
      <c r="F20" s="6"/>
      <c r="G20" s="6"/>
      <c r="H20" s="6"/>
      <c r="I20" s="6"/>
      <c r="J20" s="6">
        <f>G11</f>
        <v>76000</v>
      </c>
      <c r="K20" s="6">
        <f>H11</f>
        <v>190000</v>
      </c>
      <c r="L20" s="1"/>
    </row>
    <row r="21" spans="2:12" x14ac:dyDescent="0.3">
      <c r="B21" s="2"/>
      <c r="C21" s="5"/>
      <c r="D21" s="3"/>
      <c r="E21" s="6"/>
      <c r="F21" s="6"/>
      <c r="G21" s="6"/>
      <c r="H21" s="6"/>
      <c r="I21" s="6"/>
      <c r="J21" s="6"/>
      <c r="K21" s="6">
        <f>H14</f>
        <v>76000</v>
      </c>
      <c r="L21" s="1"/>
    </row>
    <row r="22" spans="2:12" ht="43.2" x14ac:dyDescent="0.3">
      <c r="B22" s="2" t="s">
        <v>2</v>
      </c>
      <c r="C22" s="5" t="s">
        <v>3</v>
      </c>
      <c r="D22" s="3"/>
      <c r="E22" s="9">
        <f>SUM(E5:E18)</f>
        <v>76000</v>
      </c>
      <c r="F22" s="9">
        <f>SUM(F5:F18)</f>
        <v>266000</v>
      </c>
      <c r="G22" s="9">
        <f>SUM(G5:G18)</f>
        <v>447792</v>
      </c>
      <c r="H22" s="9">
        <f>SUM(H5:H18)</f>
        <v>615904</v>
      </c>
      <c r="I22" s="9">
        <f t="shared" ref="I22" si="0">SUM(I5:I18)</f>
        <v>709383.99999999988</v>
      </c>
      <c r="J22" s="14">
        <f>SUM(J5:J21)</f>
        <v>709383.99999999988</v>
      </c>
      <c r="K22" s="14">
        <f>SUM(K5:K21)</f>
        <v>709383.99999999988</v>
      </c>
      <c r="L22" s="1" t="s">
        <v>21</v>
      </c>
    </row>
    <row r="23" spans="2:12" x14ac:dyDescent="0.3">
      <c r="E23" s="11"/>
      <c r="F23" s="11"/>
      <c r="G23" s="15"/>
      <c r="H23" s="15"/>
      <c r="I23" s="15"/>
      <c r="J23" s="15"/>
      <c r="K23" s="11"/>
    </row>
    <row r="24" spans="2:12" x14ac:dyDescent="0.3">
      <c r="E24" s="11"/>
      <c r="F24" s="11"/>
      <c r="G24" s="11"/>
      <c r="H24" s="11"/>
      <c r="I24" s="11"/>
      <c r="J24" s="11"/>
    </row>
  </sheetData>
  <mergeCells count="1">
    <mergeCell ref="B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7" sqref="I7"/>
    </sheetView>
  </sheetViews>
  <sheetFormatPr defaultColWidth="9.109375" defaultRowHeight="14.4" x14ac:dyDescent="0.3"/>
  <cols>
    <col min="1" max="1" width="46.6640625" style="22" customWidth="1"/>
    <col min="2" max="2" width="13.33203125" style="22" customWidth="1"/>
    <col min="3" max="3" width="15.33203125" style="22" customWidth="1"/>
    <col min="4" max="5" width="14.109375" style="22" customWidth="1"/>
    <col min="6" max="16384" width="9.109375" style="22"/>
  </cols>
  <sheetData>
    <row r="1" spans="1:6" x14ac:dyDescent="0.3">
      <c r="A1" s="29" t="s">
        <v>33</v>
      </c>
      <c r="B1" s="30"/>
      <c r="C1" s="30"/>
      <c r="D1" s="30"/>
      <c r="E1" s="24"/>
      <c r="F1" s="24"/>
    </row>
    <row r="2" spans="1:6" ht="28.8" x14ac:dyDescent="0.3">
      <c r="A2" s="25" t="s">
        <v>28</v>
      </c>
      <c r="B2" s="25" t="s">
        <v>30</v>
      </c>
      <c r="C2" s="25" t="s">
        <v>31</v>
      </c>
      <c r="D2" s="25" t="s">
        <v>32</v>
      </c>
      <c r="E2" s="24"/>
    </row>
    <row r="3" spans="1:6" x14ac:dyDescent="0.3">
      <c r="A3" s="23" t="s">
        <v>29</v>
      </c>
      <c r="B3" s="26">
        <v>7953.0165000000015</v>
      </c>
      <c r="C3" s="26">
        <v>23859.049500000005</v>
      </c>
      <c r="D3" s="26">
        <v>23859.049500000005</v>
      </c>
      <c r="E3" s="24"/>
    </row>
    <row r="4" spans="1:6" x14ac:dyDescent="0.3">
      <c r="A4" s="23" t="s">
        <v>34</v>
      </c>
      <c r="B4" s="26">
        <v>152</v>
      </c>
      <c r="C4" s="26">
        <v>456</v>
      </c>
      <c r="D4" s="26">
        <v>456</v>
      </c>
      <c r="E4" s="24"/>
    </row>
    <row r="5" spans="1:6" x14ac:dyDescent="0.3">
      <c r="A5" s="23" t="s">
        <v>27</v>
      </c>
      <c r="B5" s="27">
        <f>B3+B4</f>
        <v>8105.0165000000015</v>
      </c>
      <c r="C5" s="27">
        <f t="shared" ref="C5:D5" si="0">C3+C4</f>
        <v>24315.049500000005</v>
      </c>
      <c r="D5" s="27">
        <f t="shared" si="0"/>
        <v>24315.049500000005</v>
      </c>
      <c r="E5" s="24"/>
    </row>
    <row r="6" spans="1:6" ht="41.25" customHeight="1" x14ac:dyDescent="0.3">
      <c r="A6" s="31" t="s">
        <v>35</v>
      </c>
      <c r="B6" s="31"/>
      <c r="C6" s="31"/>
      <c r="D6" s="31"/>
    </row>
  </sheetData>
  <mergeCells count="2">
    <mergeCell ref="A1:D1"/>
    <mergeCell ref="A6:D6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"/>
  <sheetViews>
    <sheetView tabSelected="1" workbookViewId="0">
      <selection activeCell="B4" sqref="B4"/>
    </sheetView>
  </sheetViews>
  <sheetFormatPr defaultRowHeight="14.4" x14ac:dyDescent="0.3"/>
  <cols>
    <col min="2" max="2" width="14.5546875" customWidth="1"/>
    <col min="3" max="3" width="15.109375" customWidth="1"/>
    <col min="4" max="4" width="15.6640625" customWidth="1"/>
    <col min="5" max="5" width="15.5546875" customWidth="1"/>
    <col min="6" max="6" width="13.44140625" customWidth="1"/>
    <col min="7" max="7" width="14.33203125" customWidth="1"/>
  </cols>
  <sheetData>
    <row r="2" spans="2:7" ht="43.5" customHeight="1" x14ac:dyDescent="0.3">
      <c r="B2" s="32" t="s">
        <v>26</v>
      </c>
      <c r="C2" s="32"/>
      <c r="D2" s="32"/>
      <c r="E2" s="32"/>
      <c r="F2" s="32"/>
      <c r="G2" s="32"/>
    </row>
    <row r="3" spans="2:7" ht="57" customHeight="1" x14ac:dyDescent="0.3">
      <c r="B3" s="1" t="s">
        <v>0</v>
      </c>
      <c r="C3" s="1" t="s">
        <v>15</v>
      </c>
      <c r="D3" s="1" t="s">
        <v>4</v>
      </c>
      <c r="E3" s="1" t="s">
        <v>5</v>
      </c>
      <c r="F3" s="16" t="s">
        <v>7</v>
      </c>
      <c r="G3" s="2" t="s">
        <v>8</v>
      </c>
    </row>
    <row r="4" spans="2:7" ht="54.75" customHeight="1" x14ac:dyDescent="0.3">
      <c r="B4" s="6">
        <f>'160 euro'!E22+'100 euro'!E22+'Adm izmaksas'!B5</f>
        <v>1242505.0164999999</v>
      </c>
      <c r="C4" s="6">
        <f>'160 euro'!F22+'100 euro'!F22+'Adm izmaksas'!C5</f>
        <v>4344715.0494999997</v>
      </c>
      <c r="D4" s="6">
        <f>'160 euro'!G22+'100 euro'!G22+'Adm izmaksas'!D5</f>
        <v>7297399.8494999995</v>
      </c>
      <c r="E4" s="6">
        <f>'160 euro'!H22+'100 euro'!H22+'Adm izmaksas'!D5</f>
        <v>10027892.649499999</v>
      </c>
      <c r="F4" s="6">
        <f>'160 euro'!I22+'100 euro'!I22+'Adm izmaksas'!D5</f>
        <v>11546204.649499999</v>
      </c>
      <c r="G4" s="6">
        <f>'160 euro'!J22+'100 euro'!J22+'Adm izmaksas'!D5</f>
        <v>11546204.649499999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160 euro</vt:lpstr>
      <vt:lpstr>100 euro</vt:lpstr>
      <vt:lpstr>Adm izmaksas</vt:lpstr>
      <vt:lpstr>Kopā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Diāna Laipniece, MSc (LSE)</dc:creator>
  <cp:lastModifiedBy>Nadežda Mazure</cp:lastModifiedBy>
  <dcterms:created xsi:type="dcterms:W3CDTF">2021-03-08T09:54:57Z</dcterms:created>
  <dcterms:modified xsi:type="dcterms:W3CDTF">2021-04-13T06:00:44Z</dcterms:modified>
</cp:coreProperties>
</file>