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janis.drigins\Documents\10_JPVP 2025-2027\8_Likt DVS 09.12.2024\"/>
    </mc:Choice>
  </mc:AlternateContent>
  <xr:revisionPtr revIDLastSave="0" documentId="13_ncr:1_{93C58C09-8401-45FE-A392-3AEDA52B04B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JPVP 2025-2027" sheetId="1" r:id="rId1"/>
  </sheets>
  <definedNames>
    <definedName name="_xlnm._FilterDatabase" localSheetId="0" hidden="1">'JPVP 2025-2027'!$A$1:$A$74</definedName>
    <definedName name="_Hlk62635761" localSheetId="0">'JPVP 2025-2027'!$F$28</definedName>
  </definedNames>
  <calcPr calcId="191029"/>
  <customWorkbookViews>
    <customWorkbookView name="DARBS - Personal View" guid="{1F9AA6D0-666C-4AEF-A1D6-B116D9709222}" mergeInterval="0" personalView="1" maximized="1" xWindow="-9" yWindow="-9" windowWidth="1938" windowHeight="1048" activeSheetId="1"/>
    <customWorkbookView name="PG Misija - personiskais skats" guid="{321041B6-33E6-473D-890F-11F219CC253E}" mergeInterval="0" personalView="1" maximized="1" xWindow="-11" yWindow="-11" windowWidth="3862" windowHeight="2122" activeSheetId="1"/>
    <customWorkbookView name="Nils Mosejonoks - Personal View" guid="{90217543-DCE5-4A3F-AD23-17F12AABB276}" mergeInterval="0" personalView="1" maximized="1" xWindow="-11" yWindow="-11" windowWidth="1942" windowHeight="1042" activeSheetId="1"/>
    <customWorkbookView name="Dita Čudare - Personal View" guid="{3F656E39-BA1C-431A-8283-B40635B99792}" mergeInterval="0" personalView="1" maximized="1" xWindow="-11" yWindow="-11" windowWidth="1942" windowHeight="1046" activeSheetId="1" showComments="commIndAndComment"/>
    <customWorkbookView name="Liga Murniece - Personal View" guid="{FEC01FAD-D061-4FD2-97BD-AEE92E356762}" mergeInterval="0" personalView="1" maximized="1" xWindow="-11" yWindow="-11" windowWidth="1942" windowHeight="1042" activeSheetId="1"/>
    <customWorkbookView name="Maija K - Personal View" guid="{B79C1ACF-54E3-445A-9031-DA4B1E449729}" mergeInterval="0" personalView="1" maximized="1" xWindow="-8" yWindow="-8" windowWidth="1936" windowHeight="1056" activeSheetId="1"/>
    <customWorkbookView name="Raitis Imsa - Personal View" guid="{6FF01DA7-B5B4-4EC3-8F67-5D5ADCD39E8E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8" i="1" l="1"/>
  <c r="E57" i="1" s="1"/>
  <c r="D58" i="1"/>
  <c r="D57" i="1" s="1"/>
  <c r="C58" i="1"/>
  <c r="C57" i="1" s="1"/>
  <c r="E71" i="1" l="1"/>
  <c r="E67" i="1"/>
  <c r="E54" i="1"/>
  <c r="E51" i="1" s="1"/>
  <c r="E52" i="1"/>
  <c r="E44" i="1"/>
  <c r="E43" i="1" s="1"/>
  <c r="E41" i="1"/>
  <c r="E40" i="1" s="1"/>
  <c r="E38" i="1"/>
  <c r="E37" i="1" s="1"/>
  <c r="E35" i="1"/>
  <c r="E34" i="1" s="1"/>
  <c r="E32" i="1"/>
  <c r="E30" i="1"/>
  <c r="E26" i="1"/>
  <c r="E19" i="1"/>
  <c r="C30" i="1" l="1"/>
  <c r="D30" i="1"/>
  <c r="C24" i="1"/>
  <c r="D24" i="1"/>
  <c r="E24" i="1"/>
  <c r="E23" i="1" s="1"/>
  <c r="C32" i="1"/>
  <c r="D32" i="1"/>
  <c r="C11" i="1"/>
  <c r="D11" i="1"/>
  <c r="E11" i="1"/>
  <c r="E22" i="1"/>
  <c r="E16" i="1"/>
  <c r="E10" i="1" l="1"/>
  <c r="E14" i="1"/>
  <c r="E13" i="1" s="1"/>
  <c r="E9" i="1"/>
  <c r="E21" i="1"/>
  <c r="E18" i="1" s="1"/>
  <c r="E8" i="1" l="1"/>
  <c r="E7" i="1" s="1"/>
  <c r="D16" i="1"/>
  <c r="C16" i="1"/>
  <c r="D10" i="1" l="1"/>
  <c r="D14" i="1"/>
  <c r="C10" i="1"/>
  <c r="C14" i="1"/>
  <c r="C22" i="1"/>
  <c r="C9" i="1" s="1"/>
  <c r="D22" i="1"/>
  <c r="D9" i="1" s="1"/>
  <c r="D8" i="1" l="1"/>
  <c r="C47" i="1"/>
  <c r="D47" i="1"/>
  <c r="C54" i="1"/>
  <c r="D54" i="1"/>
  <c r="D13" i="1" l="1"/>
  <c r="C19" i="1"/>
  <c r="D19" i="1"/>
  <c r="C21" i="1"/>
  <c r="D21" i="1"/>
  <c r="C26" i="1"/>
  <c r="D26" i="1"/>
  <c r="D23" i="1" s="1"/>
  <c r="C35" i="1"/>
  <c r="C34" i="1" s="1"/>
  <c r="D35" i="1"/>
  <c r="D34" i="1" s="1"/>
  <c r="C38" i="1"/>
  <c r="C37" i="1" s="1"/>
  <c r="D38" i="1"/>
  <c r="D37" i="1" s="1"/>
  <c r="C41" i="1"/>
  <c r="C40" i="1" s="1"/>
  <c r="D41" i="1"/>
  <c r="D40" i="1" s="1"/>
  <c r="C44" i="1"/>
  <c r="C43" i="1" s="1"/>
  <c r="D44" i="1"/>
  <c r="D43" i="1" s="1"/>
  <c r="C52" i="1"/>
  <c r="D52" i="1"/>
  <c r="C63" i="1"/>
  <c r="C67" i="1"/>
  <c r="C71" i="1"/>
  <c r="D51" i="1" l="1"/>
  <c r="C18" i="1"/>
  <c r="C23" i="1"/>
  <c r="D18" i="1"/>
  <c r="C51" i="1"/>
  <c r="C13" i="1"/>
  <c r="D7" i="1"/>
  <c r="C8" i="1"/>
  <c r="C7" i="1" s="1"/>
</calcChain>
</file>

<file path=xl/sharedStrings.xml><?xml version="1.0" encoding="utf-8"?>
<sst xmlns="http://schemas.openxmlformats.org/spreadsheetml/2006/main" count="146" uniqueCount="83">
  <si>
    <t>Budžeta programmas (apakš-
programmas)
kods un nosaukums</t>
  </si>
  <si>
    <t>Pasākums</t>
  </si>
  <si>
    <t>Valsts budžeta programma 21.00.00</t>
  </si>
  <si>
    <t>IZM</t>
  </si>
  <si>
    <t>JSPA</t>
  </si>
  <si>
    <t>VISC</t>
  </si>
  <si>
    <t>1.1. uzdevums</t>
  </si>
  <si>
    <t>1.1.1. pasākums</t>
  </si>
  <si>
    <t>(JSPA)</t>
  </si>
  <si>
    <t>1.2. uzdevums</t>
  </si>
  <si>
    <t>(IZM)</t>
  </si>
  <si>
    <t>1.3. uzdevums</t>
  </si>
  <si>
    <t>1.3.1. pasākums</t>
  </si>
  <si>
    <t>1.3.3. pasākums</t>
  </si>
  <si>
    <t>(VISC)</t>
  </si>
  <si>
    <t>1.4. uzdevums</t>
  </si>
  <si>
    <t>2. rīcības virziens</t>
  </si>
  <si>
    <t>2.1. uzdevums</t>
  </si>
  <si>
    <t>2.1.1. pasākums</t>
  </si>
  <si>
    <t>2.2. uzdevums</t>
  </si>
  <si>
    <t>2.2.1. pasākums</t>
  </si>
  <si>
    <t>2.3. uzdevums</t>
  </si>
  <si>
    <t>2.3.1. pasākums</t>
  </si>
  <si>
    <t>3. rīcības virziens</t>
  </si>
  <si>
    <t>3.1. uzdevums</t>
  </si>
  <si>
    <t>4.1. uzdevums</t>
  </si>
  <si>
    <t>1.2.1. pasākums</t>
  </si>
  <si>
    <t>1.2.2. pasākums</t>
  </si>
  <si>
    <t>1.3.2. pasākums</t>
  </si>
  <si>
    <t>1.3.4. pasākums</t>
  </si>
  <si>
    <t>1.4.1. pasākums</t>
  </si>
  <si>
    <t>1.5. uzdevums</t>
  </si>
  <si>
    <t>1.5.1. pasākums</t>
  </si>
  <si>
    <t>1.6. uzdevums</t>
  </si>
  <si>
    <t>1.6.1. pasākums</t>
  </si>
  <si>
    <t>1.7. uzdevums</t>
  </si>
  <si>
    <t>1.7.1. pasākums</t>
  </si>
  <si>
    <t>2.2.1. pasākuma ietvaros</t>
  </si>
  <si>
    <t>2.2.2. pasākuma ietvaros</t>
  </si>
  <si>
    <t>2.2.2. pasākums</t>
  </si>
  <si>
    <t>2.4. uzdevums</t>
  </si>
  <si>
    <t>2.4.1. pasākums</t>
  </si>
  <si>
    <t>4.1.1. pasākums</t>
  </si>
  <si>
    <t>JD/JLS mācības</t>
  </si>
  <si>
    <t>Mentorings jaunatnes darbiniekiem</t>
  </si>
  <si>
    <t>Jauniešu galvaspilsēta</t>
  </si>
  <si>
    <t xml:space="preserve">Paskaidrojumi </t>
  </si>
  <si>
    <t>1.3.5. pasākums</t>
  </si>
  <si>
    <t>Finansējums programmas realizācijai kopā</t>
  </si>
  <si>
    <t xml:space="preserve">Pašvaldību projekti </t>
  </si>
  <si>
    <t>Supervīzijas darbā ar jaunatni iesaistītajām personām</t>
  </si>
  <si>
    <t>Pašpārvalžu mācības "Kontakts"</t>
  </si>
  <si>
    <t>Pašpārvalžu projekti "Kontakts"</t>
  </si>
  <si>
    <t xml:space="preserve">Pašpārvalžu koordinācija nacionālā mērogā </t>
  </si>
  <si>
    <t xml:space="preserve">Profesionālā pilnveide pašpārvalžu atbalsta personām </t>
  </si>
  <si>
    <r>
      <rPr>
        <b/>
        <sz val="10"/>
        <color theme="1"/>
        <rFont val="Times New Roman"/>
        <family val="1"/>
        <charset val="186"/>
      </rPr>
      <t>2. Pielikums</t>
    </r>
    <r>
      <rPr>
        <sz val="10"/>
        <color theme="1"/>
        <rFont val="Times New Roman"/>
        <family val="1"/>
        <charset val="186"/>
      </rPr>
      <t xml:space="preserve">
Izglītības un zinātnes ministrijas
(datums skatāms laika zīmogā) 
rīkojumam Nr. «DOKREGNUMURS»</t>
    </r>
  </si>
  <si>
    <t xml:space="preserve">
2025. gads
</t>
  </si>
  <si>
    <t xml:space="preserve">
2026. gads
 </t>
  </si>
  <si>
    <t>Labākais darbā ar jaunatni</t>
  </si>
  <si>
    <t xml:space="preserve">
JSPA admin. izmaksas
</t>
  </si>
  <si>
    <t>DOKUMENTS PARAKSTĪTS AR DROŠU ELEKTRONISKO PARAKSTU UN 
SATUR LAIKA ZĪMOGU</t>
  </si>
  <si>
    <t>Valsts budžeta programma 21.00.00 (JSPA admin.)</t>
  </si>
  <si>
    <t>Valsts budžeta programma 21.00.00 (Admin. izmaksas)</t>
  </si>
  <si>
    <r>
      <t xml:space="preserve">Jaunatnes politikas valsts programmas budžets 2025.-2027. gadam
</t>
    </r>
    <r>
      <rPr>
        <sz val="12"/>
        <color theme="1"/>
        <rFont val="Times New Roman"/>
        <family val="1"/>
        <charset val="186"/>
      </rPr>
      <t xml:space="preserve">Kopsavilkums par programmā iekļauto uzdevumu īstenošanai nepieciešamo 
valsts budžeta finansējumu, </t>
    </r>
    <r>
      <rPr>
        <i/>
        <sz val="12"/>
        <color theme="1"/>
        <rFont val="Times New Roman"/>
        <family val="1"/>
        <charset val="186"/>
      </rPr>
      <t>euro</t>
    </r>
  </si>
  <si>
    <t>Atbalsta aktivitātes pašvaldībām</t>
  </si>
  <si>
    <t xml:space="preserve">
Jaunatnes darbinieku izcilības programma
</t>
  </si>
  <si>
    <t>Lielo NVO projekti
(sekmēta jauniešu iesaiste NVO pamatdarbībā un brīvprātīgajā darbā)</t>
  </si>
  <si>
    <t>NVO iekļaušanas projekti</t>
  </si>
  <si>
    <t>Lielās NVO: sekmēta darba ar jaunatni veicēju kompetenču pilnveide</t>
  </si>
  <si>
    <t xml:space="preserve">Vizītes uz pašvaldībām darba ar jaunatni jautājumos </t>
  </si>
  <si>
    <t>Lielās NVO: sekmēta jauniešu pilsoniskās līdzdalības stiprināšana</t>
  </si>
  <si>
    <t>Lielās NVO: sekmēta jauniešu līdzdalība lēmumu pieņemšanā starptautiskā līmenī</t>
  </si>
  <si>
    <t>Lielās NVO: sekmēta jauniešu ar ierobežotām iespējām iesaiste</t>
  </si>
  <si>
    <t>Lielās NVO: sekmēta jauniešu iesaiste brīvprātīgajā darbā</t>
  </si>
  <si>
    <t>Mazo NVO projekti
(sekmēta jauniešu iesaiste NVO pamatdarbībā (5 %))</t>
  </si>
  <si>
    <t xml:space="preserve">Mazās NVO: iesaistīto jauniešu skaits aktivitātēs (1200) </t>
  </si>
  <si>
    <t xml:space="preserve">
Baltijas valstu jaunatnes politikas veidotāju sadarbība
</t>
  </si>
  <si>
    <t>Pētījumi</t>
  </si>
  <si>
    <t>3.1.1. pasākums</t>
  </si>
  <si>
    <t>JSPA admin. izmaksas</t>
  </si>
  <si>
    <t>4. rīcības virziens</t>
  </si>
  <si>
    <t>1. rīcības virziens</t>
  </si>
  <si>
    <t>2027. gads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</si>
</sst>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00000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DD9C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1" fillId="0" borderId="0" xfId="0" applyFont="1" applyAlignment="1">
      <alignment vertical="center"/>
    </xf>
    <xf numFmtId="0" fontId="5" fillId="0" borderId="0" xfId="0" applyFont="1" applyAlignment="1">
      <alignment wrapText="1"/>
    </xf>
    <xf numFmtId="0" fontId="0" fillId="0" borderId="0" xfId="0" applyAlignment="1">
      <alignment horizontal="left" vertical="top"/>
    </xf>
    <xf numFmtId="0" fontId="0" fillId="0" borderId="0" xfId="0" applyAlignment="1">
      <alignment vertical="top" wrapText="1"/>
    </xf>
    <xf numFmtId="0" fontId="5" fillId="0" borderId="1" xfId="0" applyFont="1" applyBorder="1" applyAlignment="1">
      <alignment vertical="center" wrapText="1"/>
    </xf>
    <xf numFmtId="2" fontId="0" fillId="0" borderId="0" xfId="0" applyNumberFormat="1"/>
    <xf numFmtId="2" fontId="4" fillId="6" borderId="0" xfId="0" applyNumberFormat="1" applyFont="1" applyFill="1" applyAlignment="1">
      <alignment horizontal="right" vertical="center" wrapText="1"/>
    </xf>
    <xf numFmtId="0" fontId="7" fillId="0" borderId="0" xfId="0" applyFont="1"/>
    <xf numFmtId="2" fontId="6" fillId="0" borderId="0" xfId="0" applyNumberFormat="1" applyFont="1" applyAlignment="1">
      <alignment vertical="center" wrapText="1"/>
    </xf>
    <xf numFmtId="2" fontId="10" fillId="0" borderId="0" xfId="0" applyNumberFormat="1" applyFont="1" applyAlignment="1">
      <alignment horizontal="left" wrapText="1"/>
    </xf>
    <xf numFmtId="164" fontId="5" fillId="4" borderId="1" xfId="0" applyNumberFormat="1" applyFont="1" applyFill="1" applyBorder="1" applyAlignment="1">
      <alignment wrapText="1"/>
    </xf>
    <xf numFmtId="164" fontId="5" fillId="4" borderId="1" xfId="0" applyNumberFormat="1" applyFont="1" applyFill="1" applyBorder="1" applyAlignment="1">
      <alignment horizontal="center" vertical="center" wrapText="1"/>
    </xf>
    <xf numFmtId="3" fontId="10" fillId="0" borderId="0" xfId="0" applyNumberFormat="1" applyFont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right" wrapText="1"/>
    </xf>
    <xf numFmtId="165" fontId="8" fillId="0" borderId="0" xfId="1" applyNumberFormat="1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vertical="center" wrapText="1"/>
    </xf>
    <xf numFmtId="2" fontId="5" fillId="3" borderId="1" xfId="0" applyNumberFormat="1" applyFont="1" applyFill="1" applyBorder="1" applyAlignment="1">
      <alignment horizontal="right" vertical="center" wrapText="1"/>
    </xf>
    <xf numFmtId="0" fontId="5" fillId="7" borderId="1" xfId="0" applyFont="1" applyFill="1" applyBorder="1" applyAlignment="1">
      <alignment horizontal="right" vertical="center" wrapText="1"/>
    </xf>
    <xf numFmtId="0" fontId="5" fillId="7" borderId="1" xfId="0" applyFont="1" applyFill="1" applyBorder="1" applyAlignment="1">
      <alignment vertical="center" wrapText="1"/>
    </xf>
    <xf numFmtId="2" fontId="5" fillId="7" borderId="1" xfId="0" applyNumberFormat="1" applyFont="1" applyFill="1" applyBorder="1" applyAlignment="1">
      <alignment horizontal="right" vertical="center" wrapText="1"/>
    </xf>
    <xf numFmtId="0" fontId="5" fillId="6" borderId="1" xfId="0" applyFont="1" applyFill="1" applyBorder="1" applyAlignment="1">
      <alignment horizontal="right" vertical="center" wrapText="1"/>
    </xf>
    <xf numFmtId="0" fontId="5" fillId="6" borderId="1" xfId="0" applyFont="1" applyFill="1" applyBorder="1" applyAlignment="1">
      <alignment wrapText="1"/>
    </xf>
    <xf numFmtId="2" fontId="5" fillId="6" borderId="1" xfId="0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wrapText="1"/>
    </xf>
    <xf numFmtId="2" fontId="5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6" borderId="1" xfId="0" applyFont="1" applyFill="1" applyBorder="1" applyAlignment="1">
      <alignment wrapText="1"/>
    </xf>
    <xf numFmtId="0" fontId="5" fillId="6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right" vertical="center" wrapText="1"/>
    </xf>
    <xf numFmtId="2" fontId="5" fillId="0" borderId="1" xfId="0" applyNumberFormat="1" applyFont="1" applyBorder="1" applyAlignment="1">
      <alignment horizontal="right" vertical="center" wrapText="1"/>
    </xf>
    <xf numFmtId="0" fontId="10" fillId="6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wrapText="1"/>
    </xf>
    <xf numFmtId="0" fontId="5" fillId="0" borderId="1" xfId="0" applyFont="1" applyBorder="1" applyAlignment="1">
      <alignment horizontal="left" vertical="center" wrapText="1"/>
    </xf>
    <xf numFmtId="2" fontId="5" fillId="0" borderId="1" xfId="0" applyNumberFormat="1" applyFont="1" applyBorder="1" applyAlignment="1">
      <alignment wrapText="1"/>
    </xf>
    <xf numFmtId="2" fontId="10" fillId="0" borderId="1" xfId="0" applyNumberFormat="1" applyFont="1" applyBorder="1" applyAlignment="1">
      <alignment horizontal="left" wrapText="1"/>
    </xf>
    <xf numFmtId="2" fontId="5" fillId="0" borderId="1" xfId="0" applyNumberFormat="1" applyFont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2" fontId="5" fillId="6" borderId="1" xfId="0" applyNumberFormat="1" applyFont="1" applyFill="1" applyBorder="1" applyAlignment="1">
      <alignment horizontal="left" vertical="center" wrapText="1"/>
    </xf>
    <xf numFmtId="4" fontId="5" fillId="0" borderId="0" xfId="0" applyNumberFormat="1" applyFont="1" applyAlignment="1">
      <alignment wrapText="1"/>
    </xf>
    <xf numFmtId="3" fontId="10" fillId="0" borderId="0" xfId="0" applyNumberFormat="1" applyFont="1" applyFill="1" applyAlignment="1">
      <alignment horizontal="center" vertical="center" wrapText="1"/>
    </xf>
    <xf numFmtId="2" fontId="5" fillId="0" borderId="0" xfId="0" applyNumberFormat="1" applyFont="1" applyBorder="1" applyAlignment="1">
      <alignment horizontal="right" vertical="center" wrapText="1"/>
    </xf>
    <xf numFmtId="0" fontId="0" fillId="0" borderId="0" xfId="0" applyBorder="1"/>
    <xf numFmtId="0" fontId="5" fillId="0" borderId="0" xfId="0" applyFont="1" applyBorder="1" applyAlignment="1">
      <alignment wrapText="1"/>
    </xf>
    <xf numFmtId="0" fontId="10" fillId="0" borderId="0" xfId="0" applyFont="1" applyBorder="1" applyAlignment="1">
      <alignment vertical="center" wrapText="1"/>
    </xf>
    <xf numFmtId="164" fontId="8" fillId="5" borderId="1" xfId="0" applyNumberFormat="1" applyFont="1" applyFill="1" applyBorder="1" applyAlignment="1">
      <alignment horizontal="center" vertical="center" wrapText="1"/>
    </xf>
    <xf numFmtId="2" fontId="8" fillId="5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6" borderId="1" xfId="0" applyFont="1" applyFill="1" applyBorder="1" applyAlignment="1">
      <alignment horizontal="justify" vertical="center" wrapText="1"/>
    </xf>
    <xf numFmtId="2" fontId="5" fillId="0" borderId="1" xfId="0" applyNumberFormat="1" applyFont="1" applyBorder="1" applyAlignment="1">
      <alignment horizontal="justify" vertical="center" wrapText="1"/>
    </xf>
    <xf numFmtId="2" fontId="5" fillId="6" borderId="1" xfId="0" applyNumberFormat="1" applyFont="1" applyFill="1" applyBorder="1" applyAlignment="1">
      <alignment horizontal="justify" vertical="center" wrapText="1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8" fillId="9" borderId="4" xfId="0" applyFont="1" applyFill="1" applyBorder="1" applyAlignment="1">
      <alignment horizontal="center" vertical="center" wrapText="1"/>
    </xf>
    <xf numFmtId="0" fontId="8" fillId="9" borderId="5" xfId="0" applyFont="1" applyFill="1" applyBorder="1" applyAlignment="1">
      <alignment horizontal="center" vertical="center" wrapText="1"/>
    </xf>
    <xf numFmtId="0" fontId="8" fillId="9" borderId="3" xfId="0" applyFont="1" applyFill="1" applyBorder="1" applyAlignment="1">
      <alignment horizontal="center" vertical="center" wrapText="1"/>
    </xf>
    <xf numFmtId="2" fontId="8" fillId="8" borderId="1" xfId="0" applyNumberFormat="1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DDD9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7"/>
  <sheetViews>
    <sheetView tabSelected="1" zoomScale="115" zoomScaleNormal="115" workbookViewId="0">
      <selection activeCell="B79" sqref="B79"/>
    </sheetView>
  </sheetViews>
  <sheetFormatPr defaultColWidth="8.88671875" defaultRowHeight="14.4" x14ac:dyDescent="0.3"/>
  <cols>
    <col min="1" max="1" width="17" style="1" customWidth="1"/>
    <col min="2" max="2" width="22.109375" style="3" customWidth="1"/>
    <col min="3" max="5" width="15.44140625" style="2" customWidth="1"/>
    <col min="6" max="6" width="46.6640625" style="4" customWidth="1"/>
    <col min="7" max="7" width="47.109375" customWidth="1"/>
    <col min="8" max="8" width="14.88671875" customWidth="1"/>
    <col min="9" max="9" width="13.33203125" customWidth="1"/>
    <col min="10" max="10" width="16.44140625" style="1" customWidth="1"/>
    <col min="11" max="11" width="8.88671875" style="1"/>
    <col min="12" max="12" width="13.33203125" style="1" customWidth="1"/>
    <col min="13" max="13" width="8.88671875" style="1"/>
    <col min="14" max="14" width="16.5546875" style="1" customWidth="1"/>
    <col min="15" max="16384" width="8.88671875" style="1"/>
  </cols>
  <sheetData>
    <row r="1" spans="1:12" ht="68.400000000000006" customHeight="1" x14ac:dyDescent="0.3">
      <c r="A1" s="55" t="s">
        <v>55</v>
      </c>
      <c r="B1" s="55"/>
      <c r="C1" s="55"/>
      <c r="D1" s="55"/>
      <c r="E1" s="55"/>
    </row>
    <row r="2" spans="1:12" ht="69" customHeight="1" x14ac:dyDescent="0.3">
      <c r="A2" s="62" t="s">
        <v>63</v>
      </c>
      <c r="B2" s="62"/>
      <c r="C2" s="62"/>
      <c r="D2" s="62"/>
      <c r="E2" s="62"/>
    </row>
    <row r="3" spans="1:12" ht="32.4" customHeight="1" x14ac:dyDescent="0.3">
      <c r="A3" s="61" t="s">
        <v>1</v>
      </c>
      <c r="B3" s="61" t="s">
        <v>0</v>
      </c>
      <c r="C3" s="60"/>
      <c r="D3" s="60"/>
      <c r="E3" s="60"/>
    </row>
    <row r="4" spans="1:12" ht="22.2" customHeight="1" x14ac:dyDescent="0.3">
      <c r="A4" s="61"/>
      <c r="B4" s="61"/>
      <c r="C4" s="60"/>
      <c r="D4" s="60"/>
      <c r="E4" s="60"/>
    </row>
    <row r="5" spans="1:12" ht="54.6" customHeight="1" x14ac:dyDescent="0.3">
      <c r="A5" s="61"/>
      <c r="B5" s="61"/>
      <c r="C5" s="60" t="s">
        <v>56</v>
      </c>
      <c r="D5" s="60" t="s">
        <v>57</v>
      </c>
      <c r="E5" s="60" t="s">
        <v>82</v>
      </c>
    </row>
    <row r="6" spans="1:12" ht="49.2" customHeight="1" x14ac:dyDescent="0.3">
      <c r="A6" s="61"/>
      <c r="B6" s="61"/>
      <c r="C6" s="60"/>
      <c r="D6" s="60"/>
      <c r="E6" s="60"/>
      <c r="F6" s="43"/>
    </row>
    <row r="7" spans="1:12" customFormat="1" ht="56.4" customHeight="1" x14ac:dyDescent="0.3">
      <c r="A7" s="63" t="s">
        <v>48</v>
      </c>
      <c r="B7" s="49"/>
      <c r="C7" s="50">
        <f>C8</f>
        <v>1336059</v>
      </c>
      <c r="D7" s="50">
        <f>D8</f>
        <v>1342623</v>
      </c>
      <c r="E7" s="50">
        <f>E8</f>
        <v>1342623</v>
      </c>
      <c r="F7" s="12"/>
    </row>
    <row r="8" spans="1:12" customFormat="1" ht="27" x14ac:dyDescent="0.3">
      <c r="A8" s="64"/>
      <c r="B8" s="13" t="s">
        <v>2</v>
      </c>
      <c r="C8" s="14">
        <f>C9+C10+C11</f>
        <v>1336059</v>
      </c>
      <c r="D8" s="14">
        <f>D9+D10+D11</f>
        <v>1342623</v>
      </c>
      <c r="E8" s="14">
        <f>E9+E10+E11</f>
        <v>1342623</v>
      </c>
      <c r="F8" s="44"/>
    </row>
    <row r="9" spans="1:12" customFormat="1" x14ac:dyDescent="0.3">
      <c r="A9" s="64"/>
      <c r="B9" s="16" t="s">
        <v>3</v>
      </c>
      <c r="C9" s="14">
        <f>C20+C36+C39+C45+C22+C17+C25</f>
        <v>68423</v>
      </c>
      <c r="D9" s="14">
        <f>D20+D36+D39+D45+D22+D25+D17</f>
        <v>138423</v>
      </c>
      <c r="E9" s="14">
        <f>E20+E36+E39+E45+E22+E25+E17</f>
        <v>68423</v>
      </c>
      <c r="F9" s="15"/>
    </row>
    <row r="10" spans="1:12" customFormat="1" x14ac:dyDescent="0.3">
      <c r="A10" s="64"/>
      <c r="B10" s="16" t="s">
        <v>4</v>
      </c>
      <c r="C10" s="14">
        <f>C15+C16+C27+C33+C42+C53+C55+C56+C59+C62+C60</f>
        <v>1242636</v>
      </c>
      <c r="D10" s="14">
        <f>D15+D16+D27+D33+D42+D53+D55+D56+D59+D62+D60</f>
        <v>1179200</v>
      </c>
      <c r="E10" s="14">
        <f>E15+E16+E27+E33+E42+E53+E55+E56+E59+E62+E60</f>
        <v>1249200</v>
      </c>
      <c r="F10" s="15"/>
    </row>
    <row r="11" spans="1:12" customFormat="1" x14ac:dyDescent="0.3">
      <c r="A11" s="65"/>
      <c r="B11" s="16" t="s">
        <v>5</v>
      </c>
      <c r="C11" s="14">
        <f>C61+C31</f>
        <v>25000</v>
      </c>
      <c r="D11" s="14">
        <f>D61+D31</f>
        <v>25000</v>
      </c>
      <c r="E11" s="14">
        <f>E61+E31</f>
        <v>25000</v>
      </c>
      <c r="F11" s="15"/>
    </row>
    <row r="12" spans="1:12" ht="27" customHeight="1" x14ac:dyDescent="0.3">
      <c r="A12" s="57" t="s">
        <v>81</v>
      </c>
      <c r="B12" s="58"/>
      <c r="C12" s="58"/>
      <c r="D12" s="58"/>
      <c r="E12" s="59"/>
      <c r="F12" s="17" t="s">
        <v>46</v>
      </c>
    </row>
    <row r="13" spans="1:12" x14ac:dyDescent="0.3">
      <c r="A13" s="18" t="s">
        <v>6</v>
      </c>
      <c r="B13" s="19"/>
      <c r="C13" s="20">
        <f t="shared" ref="C13:D13" si="0">C14</f>
        <v>227656</v>
      </c>
      <c r="D13" s="20">
        <f t="shared" si="0"/>
        <v>300220</v>
      </c>
      <c r="E13" s="20">
        <f>SUM(E14)</f>
        <v>234220</v>
      </c>
      <c r="F13" s="47"/>
      <c r="G13" s="46"/>
      <c r="J13" s="2"/>
      <c r="L13" s="2"/>
    </row>
    <row r="14" spans="1:12" ht="26.25" customHeight="1" x14ac:dyDescent="0.3">
      <c r="A14" s="21" t="s">
        <v>7</v>
      </c>
      <c r="B14" s="22"/>
      <c r="C14" s="23">
        <f t="shared" ref="C14:D14" si="1">C15+C16+C17</f>
        <v>227656</v>
      </c>
      <c r="D14" s="23">
        <f t="shared" si="1"/>
        <v>300220</v>
      </c>
      <c r="E14" s="23">
        <f>SUM(E15:E17)</f>
        <v>234220</v>
      </c>
      <c r="F14" s="48"/>
      <c r="G14" s="46"/>
      <c r="J14" s="2"/>
    </row>
    <row r="15" spans="1:12" ht="28.5" customHeight="1" x14ac:dyDescent="0.3">
      <c r="A15" s="24" t="s">
        <v>8</v>
      </c>
      <c r="B15" s="28" t="s">
        <v>2</v>
      </c>
      <c r="C15" s="26">
        <v>160000</v>
      </c>
      <c r="D15" s="26">
        <v>210000</v>
      </c>
      <c r="E15" s="26">
        <v>160000</v>
      </c>
      <c r="F15" s="32" t="s">
        <v>49</v>
      </c>
      <c r="G15" s="11"/>
      <c r="J15" s="2"/>
    </row>
    <row r="16" spans="1:12" ht="33" customHeight="1" x14ac:dyDescent="0.3">
      <c r="A16" s="27" t="s">
        <v>8</v>
      </c>
      <c r="B16" s="28" t="s">
        <v>61</v>
      </c>
      <c r="C16" s="26">
        <f>55927+6729</f>
        <v>62656</v>
      </c>
      <c r="D16" s="26">
        <f>55927+13293</f>
        <v>69220</v>
      </c>
      <c r="E16" s="26">
        <f>55927+13293</f>
        <v>69220</v>
      </c>
      <c r="F16" s="32" t="s">
        <v>59</v>
      </c>
      <c r="G16" s="6"/>
    </row>
    <row r="17" spans="1:10" ht="33" customHeight="1" x14ac:dyDescent="0.3">
      <c r="A17" s="24" t="s">
        <v>10</v>
      </c>
      <c r="B17" s="25" t="s">
        <v>2</v>
      </c>
      <c r="C17" s="26">
        <v>5000</v>
      </c>
      <c r="D17" s="26">
        <v>21000</v>
      </c>
      <c r="E17" s="26">
        <v>5000</v>
      </c>
      <c r="F17" s="32" t="s">
        <v>64</v>
      </c>
      <c r="G17" s="6"/>
    </row>
    <row r="18" spans="1:10" x14ac:dyDescent="0.3">
      <c r="A18" s="18" t="s">
        <v>9</v>
      </c>
      <c r="B18" s="19"/>
      <c r="C18" s="20">
        <f t="shared" ref="C18:D18" si="2">C19+C21</f>
        <v>46882</v>
      </c>
      <c r="D18" s="20">
        <f t="shared" si="2"/>
        <v>46882</v>
      </c>
      <c r="E18" s="20">
        <f>SUM(E19,E21)</f>
        <v>46882</v>
      </c>
      <c r="F18" s="29"/>
      <c r="J18" s="2"/>
    </row>
    <row r="19" spans="1:10" ht="23.25" customHeight="1" x14ac:dyDescent="0.3">
      <c r="A19" s="21" t="s">
        <v>26</v>
      </c>
      <c r="B19" s="22"/>
      <c r="C19" s="23">
        <f t="shared" ref="C19:D19" si="3">C20</f>
        <v>13000</v>
      </c>
      <c r="D19" s="23">
        <f t="shared" si="3"/>
        <v>13000</v>
      </c>
      <c r="E19" s="23">
        <f>SUM(E20)</f>
        <v>13000</v>
      </c>
      <c r="F19" s="30"/>
    </row>
    <row r="20" spans="1:10" ht="33.75" customHeight="1" x14ac:dyDescent="0.3">
      <c r="A20" s="24" t="s">
        <v>10</v>
      </c>
      <c r="B20" s="28" t="s">
        <v>2</v>
      </c>
      <c r="C20" s="34">
        <v>13000</v>
      </c>
      <c r="D20" s="34">
        <v>13000</v>
      </c>
      <c r="E20" s="34">
        <v>13000</v>
      </c>
      <c r="F20" s="7" t="s">
        <v>58</v>
      </c>
    </row>
    <row r="21" spans="1:10" ht="25.5" customHeight="1" x14ac:dyDescent="0.3">
      <c r="A21" s="21" t="s">
        <v>27</v>
      </c>
      <c r="B21" s="22"/>
      <c r="C21" s="23">
        <f t="shared" ref="C21:D21" si="4">C22</f>
        <v>33882</v>
      </c>
      <c r="D21" s="23">
        <f t="shared" si="4"/>
        <v>33882</v>
      </c>
      <c r="E21" s="23">
        <f>SUM(E22)</f>
        <v>33882</v>
      </c>
      <c r="F21" s="31"/>
    </row>
    <row r="22" spans="1:10" ht="33.75" customHeight="1" x14ac:dyDescent="0.3">
      <c r="A22" s="24" t="s">
        <v>10</v>
      </c>
      <c r="B22" s="28" t="s">
        <v>2</v>
      </c>
      <c r="C22" s="34">
        <f t="shared" ref="C22:E22" si="5">32682+1200</f>
        <v>33882</v>
      </c>
      <c r="D22" s="34">
        <f t="shared" si="5"/>
        <v>33882</v>
      </c>
      <c r="E22" s="34">
        <f t="shared" si="5"/>
        <v>33882</v>
      </c>
      <c r="F22" s="7" t="s">
        <v>45</v>
      </c>
      <c r="G22" s="45"/>
      <c r="H22" s="46"/>
      <c r="J22"/>
    </row>
    <row r="23" spans="1:10" x14ac:dyDescent="0.3">
      <c r="A23" s="18" t="s">
        <v>11</v>
      </c>
      <c r="B23" s="19"/>
      <c r="C23" s="20">
        <f>SUM(C24,C26,C28,C30,C32)</f>
        <v>134700</v>
      </c>
      <c r="D23" s="20">
        <f>SUM(D24,D26,D28,D30,D32)</f>
        <v>134700</v>
      </c>
      <c r="E23" s="20">
        <f>SUM(E24,E26,E28,E30,E32)</f>
        <v>134700</v>
      </c>
      <c r="F23" s="29"/>
    </row>
    <row r="24" spans="1:10" x14ac:dyDescent="0.3">
      <c r="A24" s="21" t="s">
        <v>12</v>
      </c>
      <c r="B24" s="22"/>
      <c r="C24" s="23">
        <f t="shared" ref="C24:E24" si="6">C25</f>
        <v>15400</v>
      </c>
      <c r="D24" s="23">
        <f t="shared" si="6"/>
        <v>15400</v>
      </c>
      <c r="E24" s="23">
        <f t="shared" si="6"/>
        <v>15400</v>
      </c>
      <c r="F24" s="32"/>
    </row>
    <row r="25" spans="1:10" ht="30.75" customHeight="1" x14ac:dyDescent="0.3">
      <c r="A25" s="33" t="s">
        <v>10</v>
      </c>
      <c r="B25" s="28" t="s">
        <v>2</v>
      </c>
      <c r="C25" s="26">
        <v>15400</v>
      </c>
      <c r="D25" s="26">
        <v>15400</v>
      </c>
      <c r="E25" s="26">
        <v>15400</v>
      </c>
      <c r="F25" s="35" t="s">
        <v>43</v>
      </c>
    </row>
    <row r="26" spans="1:10" ht="13.5" customHeight="1" x14ac:dyDescent="0.3">
      <c r="A26" s="21" t="s">
        <v>28</v>
      </c>
      <c r="B26" s="22"/>
      <c r="C26" s="23">
        <f t="shared" ref="C26:D26" si="7">C27</f>
        <v>20000</v>
      </c>
      <c r="D26" s="23">
        <f t="shared" si="7"/>
        <v>20000</v>
      </c>
      <c r="E26" s="23">
        <f>SUM(E27)</f>
        <v>20000</v>
      </c>
      <c r="F26" s="32"/>
    </row>
    <row r="27" spans="1:10" ht="30.75" customHeight="1" x14ac:dyDescent="0.3">
      <c r="A27" s="27" t="s">
        <v>8</v>
      </c>
      <c r="B27" s="25" t="s">
        <v>2</v>
      </c>
      <c r="C27" s="26">
        <v>20000</v>
      </c>
      <c r="D27" s="26">
        <v>20000</v>
      </c>
      <c r="E27" s="26">
        <v>20000</v>
      </c>
      <c r="F27" s="32" t="s">
        <v>44</v>
      </c>
    </row>
    <row r="28" spans="1:10" ht="30" customHeight="1" x14ac:dyDescent="0.3">
      <c r="A28" s="21" t="s">
        <v>13</v>
      </c>
      <c r="B28" s="22"/>
      <c r="C28" s="23">
        <v>0</v>
      </c>
      <c r="D28" s="23">
        <v>0</v>
      </c>
      <c r="E28" s="23">
        <v>0</v>
      </c>
      <c r="F28" s="31"/>
    </row>
    <row r="29" spans="1:10" ht="36" customHeight="1" x14ac:dyDescent="0.3">
      <c r="A29" s="24" t="s">
        <v>8</v>
      </c>
      <c r="B29" s="25" t="s">
        <v>2</v>
      </c>
      <c r="C29" s="26" t="s">
        <v>37</v>
      </c>
      <c r="D29" s="26" t="s">
        <v>37</v>
      </c>
      <c r="E29" s="26" t="s">
        <v>37</v>
      </c>
      <c r="F29" s="52" t="s">
        <v>68</v>
      </c>
    </row>
    <row r="30" spans="1:10" ht="30" customHeight="1" x14ac:dyDescent="0.3">
      <c r="A30" s="21" t="s">
        <v>29</v>
      </c>
      <c r="B30" s="22"/>
      <c r="C30" s="23">
        <f t="shared" ref="C30:D30" si="8">C31</f>
        <v>15000</v>
      </c>
      <c r="D30" s="23">
        <f t="shared" si="8"/>
        <v>15000</v>
      </c>
      <c r="E30" s="23">
        <f>SUM(E31)</f>
        <v>15000</v>
      </c>
      <c r="F30" s="36"/>
    </row>
    <row r="31" spans="1:10" ht="27" customHeight="1" x14ac:dyDescent="0.3">
      <c r="A31" s="27" t="s">
        <v>14</v>
      </c>
      <c r="B31" s="25" t="s">
        <v>2</v>
      </c>
      <c r="C31" s="26">
        <v>15000</v>
      </c>
      <c r="D31" s="26">
        <v>15000</v>
      </c>
      <c r="E31" s="26">
        <v>15000</v>
      </c>
      <c r="F31" s="7" t="s">
        <v>54</v>
      </c>
    </row>
    <row r="32" spans="1:10" ht="28.5" customHeight="1" x14ac:dyDescent="0.3">
      <c r="A32" s="21" t="s">
        <v>47</v>
      </c>
      <c r="B32" s="22"/>
      <c r="C32" s="23">
        <f t="shared" ref="C32:D32" si="9">C33</f>
        <v>84300</v>
      </c>
      <c r="D32" s="23">
        <f t="shared" si="9"/>
        <v>84300</v>
      </c>
      <c r="E32" s="23">
        <f>SUM(E33)</f>
        <v>84300</v>
      </c>
      <c r="F32" s="36"/>
    </row>
    <row r="33" spans="1:7" ht="27.75" customHeight="1" x14ac:dyDescent="0.3">
      <c r="A33" s="24" t="s">
        <v>8</v>
      </c>
      <c r="B33" s="28" t="s">
        <v>2</v>
      </c>
      <c r="C33" s="34">
        <v>84300</v>
      </c>
      <c r="D33" s="34">
        <v>84300</v>
      </c>
      <c r="E33" s="34">
        <v>84300</v>
      </c>
      <c r="F33" s="7" t="s">
        <v>65</v>
      </c>
      <c r="G33" s="10"/>
    </row>
    <row r="34" spans="1:7" x14ac:dyDescent="0.3">
      <c r="A34" s="18" t="s">
        <v>15</v>
      </c>
      <c r="B34" s="19"/>
      <c r="C34" s="20">
        <f t="shared" ref="C34:D34" si="10">C35</f>
        <v>1000</v>
      </c>
      <c r="D34" s="20">
        <f t="shared" si="10"/>
        <v>5000</v>
      </c>
      <c r="E34" s="20">
        <f>SUM(E35)</f>
        <v>1000</v>
      </c>
      <c r="F34" s="36"/>
    </row>
    <row r="35" spans="1:7" x14ac:dyDescent="0.3">
      <c r="A35" s="21" t="s">
        <v>30</v>
      </c>
      <c r="B35" s="22"/>
      <c r="C35" s="23">
        <f t="shared" ref="C35:D35" si="11">C36</f>
        <v>1000</v>
      </c>
      <c r="D35" s="23">
        <f t="shared" si="11"/>
        <v>5000</v>
      </c>
      <c r="E35" s="23">
        <f>SUM(E36)</f>
        <v>1000</v>
      </c>
      <c r="F35" s="28"/>
    </row>
    <row r="36" spans="1:7" ht="30" customHeight="1" x14ac:dyDescent="0.3">
      <c r="A36" s="24" t="s">
        <v>10</v>
      </c>
      <c r="B36" s="25" t="s">
        <v>2</v>
      </c>
      <c r="C36" s="26">
        <v>1000</v>
      </c>
      <c r="D36" s="26">
        <v>5000</v>
      </c>
      <c r="E36" s="26">
        <v>1000</v>
      </c>
      <c r="F36" s="37" t="s">
        <v>76</v>
      </c>
    </row>
    <row r="37" spans="1:7" x14ac:dyDescent="0.3">
      <c r="A37" s="18" t="s">
        <v>31</v>
      </c>
      <c r="B37" s="19"/>
      <c r="C37" s="20">
        <f t="shared" ref="C37:D37" si="12">C38</f>
        <v>141</v>
      </c>
      <c r="D37" s="20">
        <f t="shared" si="12"/>
        <v>141</v>
      </c>
      <c r="E37" s="20">
        <f>SUM(E38)</f>
        <v>141</v>
      </c>
      <c r="F37" s="38"/>
    </row>
    <row r="38" spans="1:7" ht="27.75" customHeight="1" x14ac:dyDescent="0.3">
      <c r="A38" s="21" t="s">
        <v>32</v>
      </c>
      <c r="B38" s="22"/>
      <c r="C38" s="23">
        <f t="shared" ref="C38:D38" si="13">C39</f>
        <v>141</v>
      </c>
      <c r="D38" s="23">
        <f t="shared" si="13"/>
        <v>141</v>
      </c>
      <c r="E38" s="23">
        <f>SUM(E39)</f>
        <v>141</v>
      </c>
      <c r="F38" s="36"/>
    </row>
    <row r="39" spans="1:7" ht="27" x14ac:dyDescent="0.3">
      <c r="A39" s="24" t="s">
        <v>10</v>
      </c>
      <c r="B39" s="25" t="s">
        <v>2</v>
      </c>
      <c r="C39" s="26">
        <v>141</v>
      </c>
      <c r="D39" s="26">
        <v>141</v>
      </c>
      <c r="E39" s="26">
        <v>141</v>
      </c>
      <c r="F39" s="29" t="s">
        <v>69</v>
      </c>
    </row>
    <row r="40" spans="1:7" x14ac:dyDescent="0.3">
      <c r="A40" s="18" t="s">
        <v>33</v>
      </c>
      <c r="B40" s="19"/>
      <c r="C40" s="20">
        <f t="shared" ref="C40:D40" si="14">C41</f>
        <v>10000</v>
      </c>
      <c r="D40" s="20">
        <f t="shared" si="14"/>
        <v>10000</v>
      </c>
      <c r="E40" s="20">
        <f>SUM(E41)</f>
        <v>10000</v>
      </c>
      <c r="F40" s="28"/>
    </row>
    <row r="41" spans="1:7" x14ac:dyDescent="0.3">
      <c r="A41" s="21" t="s">
        <v>34</v>
      </c>
      <c r="B41" s="22"/>
      <c r="C41" s="23">
        <f t="shared" ref="C41:D41" si="15">C42</f>
        <v>10000</v>
      </c>
      <c r="D41" s="23">
        <f t="shared" si="15"/>
        <v>10000</v>
      </c>
      <c r="E41" s="23">
        <f>SUM(E42)</f>
        <v>10000</v>
      </c>
      <c r="F41" s="28"/>
    </row>
    <row r="42" spans="1:7" ht="27" x14ac:dyDescent="0.3">
      <c r="A42" s="24" t="s">
        <v>8</v>
      </c>
      <c r="B42" s="28" t="s">
        <v>2</v>
      </c>
      <c r="C42" s="26">
        <v>10000</v>
      </c>
      <c r="D42" s="26">
        <v>10000</v>
      </c>
      <c r="E42" s="26">
        <v>10000</v>
      </c>
      <c r="F42" s="7" t="s">
        <v>50</v>
      </c>
    </row>
    <row r="43" spans="1:7" x14ac:dyDescent="0.3">
      <c r="A43" s="18" t="s">
        <v>35</v>
      </c>
      <c r="B43" s="19"/>
      <c r="C43" s="20">
        <f t="shared" ref="C43:D44" si="16">C44</f>
        <v>0</v>
      </c>
      <c r="D43" s="20">
        <f>D44</f>
        <v>50000</v>
      </c>
      <c r="E43" s="20">
        <f>SUM(E44)</f>
        <v>0</v>
      </c>
      <c r="F43" s="28"/>
    </row>
    <row r="44" spans="1:7" x14ac:dyDescent="0.3">
      <c r="A44" s="21" t="s">
        <v>36</v>
      </c>
      <c r="B44" s="22"/>
      <c r="C44" s="23">
        <f t="shared" si="16"/>
        <v>0</v>
      </c>
      <c r="D44" s="23">
        <f t="shared" si="16"/>
        <v>50000</v>
      </c>
      <c r="E44" s="23">
        <f>SUM(E45)</f>
        <v>0</v>
      </c>
      <c r="F44" s="28"/>
    </row>
    <row r="45" spans="1:7" ht="27" x14ac:dyDescent="0.3">
      <c r="A45" s="24" t="s">
        <v>10</v>
      </c>
      <c r="B45" s="25" t="s">
        <v>2</v>
      </c>
      <c r="C45" s="26">
        <v>0</v>
      </c>
      <c r="D45" s="26">
        <v>50000</v>
      </c>
      <c r="E45" s="26">
        <v>0</v>
      </c>
      <c r="F45" s="37" t="s">
        <v>77</v>
      </c>
      <c r="G45" s="5"/>
    </row>
    <row r="46" spans="1:7" ht="27" customHeight="1" x14ac:dyDescent="0.3">
      <c r="A46" s="57" t="s">
        <v>16</v>
      </c>
      <c r="B46" s="58"/>
      <c r="C46" s="58"/>
      <c r="D46" s="58"/>
      <c r="E46" s="59"/>
      <c r="F46" s="38"/>
    </row>
    <row r="47" spans="1:7" x14ac:dyDescent="0.3">
      <c r="A47" s="18" t="s">
        <v>17</v>
      </c>
      <c r="B47" s="19"/>
      <c r="C47" s="20">
        <f t="shared" ref="C47:D47" si="17">C48</f>
        <v>0</v>
      </c>
      <c r="D47" s="20">
        <f t="shared" si="17"/>
        <v>0</v>
      </c>
      <c r="E47" s="20">
        <v>0</v>
      </c>
      <c r="F47" s="28"/>
    </row>
    <row r="48" spans="1:7" x14ac:dyDescent="0.3">
      <c r="A48" s="21" t="s">
        <v>18</v>
      </c>
      <c r="B48" s="22"/>
      <c r="C48" s="23">
        <v>0</v>
      </c>
      <c r="D48" s="23">
        <v>0</v>
      </c>
      <c r="E48" s="23">
        <v>0</v>
      </c>
      <c r="F48" s="30"/>
    </row>
    <row r="49" spans="1:12" ht="36" customHeight="1" x14ac:dyDescent="0.3">
      <c r="A49" s="24" t="s">
        <v>8</v>
      </c>
      <c r="B49" s="25" t="s">
        <v>2</v>
      </c>
      <c r="C49" s="26" t="s">
        <v>37</v>
      </c>
      <c r="D49" s="26" t="s">
        <v>37</v>
      </c>
      <c r="E49" s="26" t="s">
        <v>37</v>
      </c>
      <c r="F49" s="52" t="s">
        <v>70</v>
      </c>
    </row>
    <row r="50" spans="1:12" ht="37.200000000000003" customHeight="1" x14ac:dyDescent="0.3">
      <c r="A50" s="24" t="s">
        <v>8</v>
      </c>
      <c r="B50" s="25" t="s">
        <v>2</v>
      </c>
      <c r="C50" s="26" t="s">
        <v>38</v>
      </c>
      <c r="D50" s="26" t="s">
        <v>38</v>
      </c>
      <c r="E50" s="26" t="s">
        <v>38</v>
      </c>
      <c r="F50" s="51" t="s">
        <v>75</v>
      </c>
    </row>
    <row r="51" spans="1:12" x14ac:dyDescent="0.3">
      <c r="A51" s="18" t="s">
        <v>19</v>
      </c>
      <c r="B51" s="19"/>
      <c r="C51" s="20">
        <f t="shared" ref="C51:D51" si="18">C52+C54</f>
        <v>621000</v>
      </c>
      <c r="D51" s="20">
        <f t="shared" si="18"/>
        <v>621000</v>
      </c>
      <c r="E51" s="20">
        <f>SUM(E52,E54)</f>
        <v>621000</v>
      </c>
      <c r="F51" s="28"/>
      <c r="J51"/>
    </row>
    <row r="52" spans="1:12" x14ac:dyDescent="0.3">
      <c r="A52" s="21" t="s">
        <v>20</v>
      </c>
      <c r="B52" s="22"/>
      <c r="C52" s="23">
        <f t="shared" ref="C52:D52" si="19">C53</f>
        <v>399000</v>
      </c>
      <c r="D52" s="23">
        <f t="shared" si="19"/>
        <v>399000</v>
      </c>
      <c r="E52" s="23">
        <f>SUM(E53)</f>
        <v>399000</v>
      </c>
      <c r="F52" s="30"/>
    </row>
    <row r="53" spans="1:12" ht="40.200000000000003" customHeight="1" x14ac:dyDescent="0.3">
      <c r="A53" s="24" t="s">
        <v>8</v>
      </c>
      <c r="B53" s="25" t="s">
        <v>2</v>
      </c>
      <c r="C53" s="26">
        <v>399000</v>
      </c>
      <c r="D53" s="26">
        <v>399000</v>
      </c>
      <c r="E53" s="26">
        <v>399000</v>
      </c>
      <c r="F53" s="54" t="s">
        <v>66</v>
      </c>
    </row>
    <row r="54" spans="1:12" ht="22.5" customHeight="1" x14ac:dyDescent="0.3">
      <c r="A54" s="21" t="s">
        <v>39</v>
      </c>
      <c r="B54" s="22"/>
      <c r="C54" s="23">
        <f t="shared" ref="C54:D54" si="20">C55+C56</f>
        <v>222000</v>
      </c>
      <c r="D54" s="23">
        <f t="shared" si="20"/>
        <v>222000</v>
      </c>
      <c r="E54" s="23">
        <f>SUM(E55:E56)</f>
        <v>222000</v>
      </c>
      <c r="F54" s="36"/>
    </row>
    <row r="55" spans="1:12" ht="34.5" customHeight="1" x14ac:dyDescent="0.3">
      <c r="A55" s="24" t="s">
        <v>8</v>
      </c>
      <c r="B55" s="25" t="s">
        <v>2</v>
      </c>
      <c r="C55" s="26">
        <v>102000</v>
      </c>
      <c r="D55" s="26">
        <v>102000</v>
      </c>
      <c r="E55" s="26">
        <v>102000</v>
      </c>
      <c r="F55" s="53" t="s">
        <v>74</v>
      </c>
      <c r="G55" s="8"/>
    </row>
    <row r="56" spans="1:12" ht="31.5" customHeight="1" x14ac:dyDescent="0.3">
      <c r="A56" s="24" t="s">
        <v>8</v>
      </c>
      <c r="B56" s="25" t="s">
        <v>2</v>
      </c>
      <c r="C56" s="26">
        <v>120000</v>
      </c>
      <c r="D56" s="26">
        <v>120000</v>
      </c>
      <c r="E56" s="26">
        <v>120000</v>
      </c>
      <c r="F56" s="7" t="s">
        <v>67</v>
      </c>
      <c r="G56" s="5"/>
    </row>
    <row r="57" spans="1:12" x14ac:dyDescent="0.3">
      <c r="A57" s="18" t="s">
        <v>21</v>
      </c>
      <c r="B57" s="19"/>
      <c r="C57" s="20">
        <f>SUM(C58)</f>
        <v>294680</v>
      </c>
      <c r="D57" s="20">
        <f>SUM(D58)</f>
        <v>174680</v>
      </c>
      <c r="E57" s="20">
        <f>SUM(E58)</f>
        <v>294680</v>
      </c>
      <c r="F57" s="28"/>
      <c r="G57" s="8"/>
      <c r="H57" s="8"/>
      <c r="J57" s="2"/>
    </row>
    <row r="58" spans="1:12" x14ac:dyDescent="0.3">
      <c r="A58" s="21" t="s">
        <v>22</v>
      </c>
      <c r="B58" s="22"/>
      <c r="C58" s="23">
        <f>SUM(C59:C62)</f>
        <v>294680</v>
      </c>
      <c r="D58" s="23">
        <f>SUM(D59:D64)</f>
        <v>174680</v>
      </c>
      <c r="E58" s="23">
        <f>SUM(E59:E64)</f>
        <v>294680</v>
      </c>
      <c r="F58" s="39"/>
      <c r="G58" s="8"/>
    </row>
    <row r="59" spans="1:12" ht="45.75" customHeight="1" x14ac:dyDescent="0.3">
      <c r="A59" s="24" t="s">
        <v>8</v>
      </c>
      <c r="B59" s="7" t="s">
        <v>2</v>
      </c>
      <c r="C59" s="26">
        <v>146099</v>
      </c>
      <c r="D59" s="26">
        <v>146099</v>
      </c>
      <c r="E59" s="26">
        <v>146099</v>
      </c>
      <c r="F59" s="40" t="s">
        <v>51</v>
      </c>
      <c r="G59" s="9"/>
      <c r="H59" s="9"/>
      <c r="J59" s="8"/>
      <c r="L59" s="2"/>
    </row>
    <row r="60" spans="1:12" ht="32.25" customHeight="1" x14ac:dyDescent="0.3">
      <c r="A60" s="24" t="s">
        <v>8</v>
      </c>
      <c r="B60" s="32" t="s">
        <v>2</v>
      </c>
      <c r="C60" s="26">
        <v>120000</v>
      </c>
      <c r="D60" s="26">
        <v>0</v>
      </c>
      <c r="E60" s="26">
        <v>120000</v>
      </c>
      <c r="F60" s="40" t="s">
        <v>52</v>
      </c>
      <c r="L60" s="2"/>
    </row>
    <row r="61" spans="1:12" ht="47.25" customHeight="1" x14ac:dyDescent="0.3">
      <c r="A61" s="24" t="s">
        <v>14</v>
      </c>
      <c r="B61" s="41" t="s">
        <v>2</v>
      </c>
      <c r="C61" s="26">
        <v>10000</v>
      </c>
      <c r="D61" s="26">
        <v>10000</v>
      </c>
      <c r="E61" s="26">
        <v>10000</v>
      </c>
      <c r="F61" s="42" t="s">
        <v>53</v>
      </c>
      <c r="J61" s="2"/>
    </row>
    <row r="62" spans="1:12" ht="39.6" x14ac:dyDescent="0.3">
      <c r="A62" s="27" t="s">
        <v>8</v>
      </c>
      <c r="B62" s="32" t="s">
        <v>62</v>
      </c>
      <c r="C62" s="26">
        <v>18581</v>
      </c>
      <c r="D62" s="26">
        <v>18581</v>
      </c>
      <c r="E62" s="26">
        <v>18581</v>
      </c>
      <c r="F62" s="40" t="s">
        <v>79</v>
      </c>
      <c r="J62" s="2"/>
    </row>
    <row r="63" spans="1:12" x14ac:dyDescent="0.3">
      <c r="A63" s="18" t="s">
        <v>40</v>
      </c>
      <c r="B63" s="19"/>
      <c r="C63" s="20">
        <f t="shared" ref="C63" si="21">C64</f>
        <v>0</v>
      </c>
      <c r="D63" s="20">
        <v>0</v>
      </c>
      <c r="E63" s="20">
        <v>0</v>
      </c>
      <c r="F63" s="28"/>
    </row>
    <row r="64" spans="1:12" x14ac:dyDescent="0.3">
      <c r="A64" s="21" t="s">
        <v>41</v>
      </c>
      <c r="B64" s="22"/>
      <c r="C64" s="23">
        <v>0</v>
      </c>
      <c r="D64" s="23">
        <v>0</v>
      </c>
      <c r="E64" s="23">
        <v>0</v>
      </c>
      <c r="F64" s="36"/>
    </row>
    <row r="65" spans="1:6" ht="36" customHeight="1" x14ac:dyDescent="0.3">
      <c r="A65" s="24" t="s">
        <v>8</v>
      </c>
      <c r="B65" s="25" t="s">
        <v>2</v>
      </c>
      <c r="C65" s="26" t="s">
        <v>37</v>
      </c>
      <c r="D65" s="26" t="s">
        <v>37</v>
      </c>
      <c r="E65" s="26" t="s">
        <v>37</v>
      </c>
      <c r="F65" s="52" t="s">
        <v>71</v>
      </c>
    </row>
    <row r="66" spans="1:6" ht="27" customHeight="1" x14ac:dyDescent="0.3">
      <c r="A66" s="57" t="s">
        <v>23</v>
      </c>
      <c r="B66" s="58"/>
      <c r="C66" s="58"/>
      <c r="D66" s="58"/>
      <c r="E66" s="59"/>
      <c r="F66" s="28"/>
    </row>
    <row r="67" spans="1:6" x14ac:dyDescent="0.3">
      <c r="A67" s="18" t="s">
        <v>24</v>
      </c>
      <c r="B67" s="19"/>
      <c r="C67" s="20">
        <f t="shared" ref="C67" si="22">C68</f>
        <v>0</v>
      </c>
      <c r="D67" s="20">
        <v>0</v>
      </c>
      <c r="E67" s="20">
        <f>SUM(E68)</f>
        <v>0</v>
      </c>
      <c r="F67" s="28"/>
    </row>
    <row r="68" spans="1:6" x14ac:dyDescent="0.3">
      <c r="A68" s="21" t="s">
        <v>78</v>
      </c>
      <c r="B68" s="22"/>
      <c r="C68" s="23">
        <v>0</v>
      </c>
      <c r="D68" s="23">
        <v>0</v>
      </c>
      <c r="E68" s="23">
        <v>0</v>
      </c>
      <c r="F68" s="28"/>
    </row>
    <row r="69" spans="1:6" ht="33.75" customHeight="1" x14ac:dyDescent="0.3">
      <c r="A69" s="24" t="s">
        <v>8</v>
      </c>
      <c r="B69" s="32" t="s">
        <v>2</v>
      </c>
      <c r="C69" s="26" t="s">
        <v>37</v>
      </c>
      <c r="D69" s="26" t="s">
        <v>37</v>
      </c>
      <c r="E69" s="26" t="s">
        <v>37</v>
      </c>
      <c r="F69" s="52" t="s">
        <v>73</v>
      </c>
    </row>
    <row r="70" spans="1:6" ht="22.95" customHeight="1" x14ac:dyDescent="0.3">
      <c r="A70" s="57" t="s">
        <v>80</v>
      </c>
      <c r="B70" s="58"/>
      <c r="C70" s="58"/>
      <c r="D70" s="58"/>
      <c r="E70" s="59"/>
      <c r="F70" s="38"/>
    </row>
    <row r="71" spans="1:6" x14ac:dyDescent="0.3">
      <c r="A71" s="18" t="s">
        <v>25</v>
      </c>
      <c r="B71" s="19"/>
      <c r="C71" s="20">
        <f t="shared" ref="C71" si="23">C72</f>
        <v>0</v>
      </c>
      <c r="D71" s="20">
        <v>0</v>
      </c>
      <c r="E71" s="20">
        <f>SUM(E72)</f>
        <v>0</v>
      </c>
      <c r="F71" s="38"/>
    </row>
    <row r="72" spans="1:6" x14ac:dyDescent="0.3">
      <c r="A72" s="21" t="s">
        <v>42</v>
      </c>
      <c r="B72" s="22"/>
      <c r="C72" s="23">
        <v>0</v>
      </c>
      <c r="D72" s="23">
        <v>0</v>
      </c>
      <c r="E72" s="23">
        <v>0</v>
      </c>
      <c r="F72" s="28"/>
    </row>
    <row r="73" spans="1:6" ht="36" customHeight="1" x14ac:dyDescent="0.3">
      <c r="A73" s="24" t="s">
        <v>8</v>
      </c>
      <c r="B73" s="25" t="s">
        <v>2</v>
      </c>
      <c r="C73" s="26" t="s">
        <v>37</v>
      </c>
      <c r="D73" s="26" t="s">
        <v>37</v>
      </c>
      <c r="E73" s="26" t="s">
        <v>37</v>
      </c>
      <c r="F73" s="52" t="s">
        <v>72</v>
      </c>
    </row>
    <row r="76" spans="1:6" ht="15" customHeight="1" x14ac:dyDescent="0.3">
      <c r="A76" s="56" t="s">
        <v>60</v>
      </c>
      <c r="B76" s="56"/>
      <c r="C76" s="56"/>
      <c r="D76" s="56"/>
      <c r="E76" s="56"/>
    </row>
    <row r="77" spans="1:6" x14ac:dyDescent="0.3">
      <c r="A77" s="56"/>
      <c r="B77" s="56"/>
      <c r="C77" s="56"/>
      <c r="D77" s="56"/>
      <c r="E77" s="56"/>
    </row>
  </sheetData>
  <customSheetViews>
    <customSheetView guid="{1F9AA6D0-666C-4AEF-A1D6-B116D9709222}" scale="85" topLeftCell="A3">
      <selection activeCell="B6" sqref="B6"/>
      <pageMargins left="0" right="0" top="0" bottom="0" header="0" footer="0"/>
      <pageSetup paperSize="9" orientation="portrait" r:id="rId1"/>
    </customSheetView>
    <customSheetView guid="{321041B6-33E6-473D-890F-11F219CC253E}" scale="106" topLeftCell="A106">
      <selection activeCell="O131" sqref="O131"/>
      <pageMargins left="0" right="0" top="0" bottom="0" header="0" footer="0"/>
      <pageSetup paperSize="9" orientation="portrait" r:id="rId2"/>
    </customSheetView>
    <customSheetView guid="{90217543-DCE5-4A3F-AD23-17F12AABB276}" topLeftCell="A78">
      <selection activeCell="L128" sqref="L128"/>
      <pageMargins left="0" right="0" top="0" bottom="0" header="0" footer="0"/>
    </customSheetView>
    <customSheetView guid="{3F656E39-BA1C-431A-8283-B40635B99792}" scale="90">
      <pane ySplit="1" topLeftCell="A14" activePane="bottomLeft" state="frozen"/>
      <selection pane="bottomLeft" activeCell="O18" sqref="O18"/>
      <pageMargins left="0" right="0" top="0" bottom="0" header="0" footer="0"/>
    </customSheetView>
    <customSheetView guid="{FEC01FAD-D061-4FD2-97BD-AEE92E356762}" topLeftCell="A100">
      <selection activeCell="G106" sqref="G106"/>
      <pageMargins left="0" right="0" top="0" bottom="0" header="0" footer="0"/>
    </customSheetView>
    <customSheetView guid="{B79C1ACF-54E3-445A-9031-DA4B1E449729}" topLeftCell="A121">
      <selection activeCell="D143" sqref="D143"/>
      <pageMargins left="0" right="0" top="0" bottom="0" header="0" footer="0"/>
    </customSheetView>
    <customSheetView guid="{6FF01DA7-B5B4-4EC3-8F67-5D5ADCD39E8E}" scale="90" showPageBreaks="1">
      <pane ySplit="1" topLeftCell="A140" activePane="bottomLeft" state="frozen"/>
      <selection pane="bottomLeft" activeCell="T131" sqref="T131"/>
      <pageMargins left="0" right="0" top="0" bottom="0" header="0" footer="0"/>
      <pageSetup paperSize="9" scale="50" orientation="portrait" r:id="rId3"/>
    </customSheetView>
  </customSheetViews>
  <mergeCells count="14">
    <mergeCell ref="A1:E1"/>
    <mergeCell ref="A76:E77"/>
    <mergeCell ref="A12:E12"/>
    <mergeCell ref="A46:E46"/>
    <mergeCell ref="A66:E66"/>
    <mergeCell ref="A70:E70"/>
    <mergeCell ref="E5:E6"/>
    <mergeCell ref="A3:A6"/>
    <mergeCell ref="D5:D6"/>
    <mergeCell ref="B3:B6"/>
    <mergeCell ref="C5:C6"/>
    <mergeCell ref="C3:E4"/>
    <mergeCell ref="A2:E2"/>
    <mergeCell ref="A7:A11"/>
  </mergeCells>
  <phoneticPr fontId="2" type="noConversion"/>
  <pageMargins left="0.25" right="0.25" top="0.75" bottom="0.75" header="0.3" footer="0.3"/>
  <pageSetup paperSize="9" scale="70" fitToHeight="0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JPVP 2025-2027</vt:lpstr>
      <vt:lpstr>'JPVP 2025-2027'!_Hlk62635761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DARBS</dc:creator>
  <cp:keywords/>
  <dc:description/>
  <cp:lastModifiedBy>Jānis Drigins</cp:lastModifiedBy>
  <cp:revision/>
  <cp:lastPrinted>2023-01-04T09:56:30Z</cp:lastPrinted>
  <dcterms:created xsi:type="dcterms:W3CDTF">2015-06-05T18:17:20Z</dcterms:created>
  <dcterms:modified xsi:type="dcterms:W3CDTF">2024-12-09T13:09:51Z</dcterms:modified>
  <cp:category/>
  <cp:contentStatus/>
</cp:coreProperties>
</file>