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ZM\SNIEGUMS\2021_Sniegums\Mājas lapai_2021\"/>
    </mc:Choice>
  </mc:AlternateContent>
  <xr:revisionPtr revIDLastSave="0" documentId="13_ncr:1_{41F0E455-06B7-4921-B100-0BD652F1EA80}" xr6:coauthVersionLast="45" xr6:coauthVersionMax="45" xr10:uidLastSave="{00000000-0000-0000-0000-000000000000}"/>
  <bookViews>
    <workbookView xWindow="-110" yWindow="-110" windowWidth="19420" windowHeight="10420" xr2:uid="{6BB96018-DB9D-4633-8547-A890476BBB90}"/>
  </bookViews>
  <sheets>
    <sheet name="2021 sniegum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M17" i="1" l="1"/>
  <c r="F17" i="1"/>
  <c r="K16" i="1" s="1"/>
  <c r="E17" i="1"/>
  <c r="J13" i="1" s="1"/>
  <c r="D17" i="1"/>
  <c r="I12" i="1" s="1"/>
  <c r="C17" i="1"/>
  <c r="H7" i="1" s="1"/>
  <c r="B17" i="1"/>
  <c r="G7" i="1" s="1"/>
  <c r="G15" i="1"/>
  <c r="K12" i="1"/>
  <c r="J12" i="1"/>
  <c r="K11" i="1"/>
  <c r="G8" i="1"/>
  <c r="J5" i="1"/>
  <c r="I5" i="1"/>
  <c r="K4" i="1"/>
  <c r="J4" i="1"/>
  <c r="H6" i="1" l="1"/>
  <c r="I13" i="1"/>
  <c r="I6" i="1"/>
  <c r="G3" i="1"/>
  <c r="H14" i="1"/>
  <c r="K3" i="1"/>
  <c r="I14" i="1"/>
  <c r="G14" i="1"/>
  <c r="H15" i="1"/>
  <c r="G16" i="1"/>
  <c r="J6" i="1"/>
  <c r="I7" i="1"/>
  <c r="G9" i="1"/>
  <c r="K13" i="1"/>
  <c r="J14" i="1"/>
  <c r="I15" i="1"/>
  <c r="H16" i="1"/>
  <c r="K5" i="1"/>
  <c r="H8" i="1"/>
  <c r="K6" i="1"/>
  <c r="J7" i="1"/>
  <c r="I8" i="1"/>
  <c r="H9" i="1"/>
  <c r="G10" i="1"/>
  <c r="K14" i="1"/>
  <c r="J15" i="1"/>
  <c r="I16" i="1"/>
  <c r="K7" i="1"/>
  <c r="I9" i="1"/>
  <c r="K15" i="1"/>
  <c r="J16" i="1"/>
  <c r="H3" i="1"/>
  <c r="G4" i="1"/>
  <c r="K8" i="1"/>
  <c r="J9" i="1"/>
  <c r="I10" i="1"/>
  <c r="H11" i="1"/>
  <c r="G12" i="1"/>
  <c r="H10" i="1"/>
  <c r="I3" i="1"/>
  <c r="H4" i="1"/>
  <c r="G5" i="1"/>
  <c r="K9" i="1"/>
  <c r="J10" i="1"/>
  <c r="I11" i="1"/>
  <c r="H12" i="1"/>
  <c r="G13" i="1"/>
  <c r="J8" i="1"/>
  <c r="G11" i="1"/>
  <c r="J3" i="1"/>
  <c r="I4" i="1"/>
  <c r="H5" i="1"/>
  <c r="G6" i="1"/>
  <c r="K10" i="1"/>
  <c r="J11" i="1"/>
  <c r="H13" i="1"/>
  <c r="J17" i="1" l="1"/>
  <c r="L5" i="1"/>
  <c r="L16" i="1"/>
  <c r="L11" i="1"/>
  <c r="I17" i="1"/>
  <c r="L14" i="1"/>
  <c r="L8" i="1"/>
  <c r="K17" i="1"/>
  <c r="L15" i="1"/>
  <c r="L6" i="1"/>
  <c r="L7" i="1"/>
  <c r="L4" i="1"/>
  <c r="H17" i="1"/>
  <c r="L3" i="1"/>
  <c r="L10" i="1"/>
  <c r="L12" i="1"/>
  <c r="L9" i="1"/>
  <c r="L13" i="1"/>
  <c r="G17" i="1"/>
  <c r="L17" i="1" l="1"/>
</calcChain>
</file>

<file path=xl/sharedStrings.xml><?xml version="1.0" encoding="utf-8"?>
<sst xmlns="http://schemas.openxmlformats.org/spreadsheetml/2006/main" count="29" uniqueCount="29">
  <si>
    <t>DATI</t>
  </si>
  <si>
    <t>PIESAISTĪTAIS FINANSĒJUMS NO KATRA KRITĒRIJA</t>
  </si>
  <si>
    <r>
      <t>P</t>
    </r>
    <r>
      <rPr>
        <b/>
        <vertAlign val="subscript"/>
        <sz val="11"/>
        <color theme="1"/>
        <rFont val="Calibri"/>
        <family val="2"/>
        <charset val="186"/>
        <scheme val="minor"/>
      </rPr>
      <t>z</t>
    </r>
    <r>
      <rPr>
        <b/>
        <sz val="11"/>
        <color theme="1"/>
        <rFont val="Calibri"/>
        <family val="2"/>
        <scheme val="minor"/>
      </rPr>
      <t xml:space="preserve"> (PLE)</t>
    </r>
  </si>
  <si>
    <r>
      <t>S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</t>
    </r>
  </si>
  <si>
    <r>
      <t>L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 (EUR)</t>
    </r>
  </si>
  <si>
    <r>
      <t>R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</t>
    </r>
  </si>
  <si>
    <r>
      <t>M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(EUR)</t>
    </r>
  </si>
  <si>
    <r>
      <t>P</t>
    </r>
    <r>
      <rPr>
        <b/>
        <vertAlign val="subscript"/>
        <sz val="11"/>
        <color theme="1"/>
        <rFont val="Calibri"/>
        <family val="2"/>
        <charset val="186"/>
        <scheme val="minor"/>
      </rPr>
      <t>z</t>
    </r>
    <r>
      <rPr>
        <b/>
        <sz val="11"/>
        <color theme="1"/>
        <rFont val="Calibri"/>
        <family val="2"/>
        <scheme val="minor"/>
      </rPr>
      <t xml:space="preserve"> (PLE) - 0,3</t>
    </r>
  </si>
  <si>
    <r>
      <t>S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 - 0,25</t>
    </r>
  </si>
  <si>
    <r>
      <t>L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 (EUR) - 0,25</t>
    </r>
  </si>
  <si>
    <r>
      <t>R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 - 0,1</t>
    </r>
  </si>
  <si>
    <r>
      <t>M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(EUR) -0,1</t>
    </r>
  </si>
  <si>
    <t>KOPĀ 2021</t>
  </si>
  <si>
    <t>Noapaļots rīkojumam 2021</t>
  </si>
  <si>
    <t>LU</t>
  </si>
  <si>
    <t>RTU</t>
  </si>
  <si>
    <t>LLU</t>
  </si>
  <si>
    <t>VeA</t>
  </si>
  <si>
    <t>RSU</t>
  </si>
  <si>
    <t>JVLMA</t>
  </si>
  <si>
    <t>DU</t>
  </si>
  <si>
    <t>LMA</t>
  </si>
  <si>
    <t>LKA</t>
  </si>
  <si>
    <t>LiepU</t>
  </si>
  <si>
    <t>ViA</t>
  </si>
  <si>
    <t>RTA</t>
  </si>
  <si>
    <t>LSPA</t>
  </si>
  <si>
    <t>LJA</t>
  </si>
  <si>
    <t>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</si>
</sst>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charset val="186"/>
      <scheme val="minor"/>
    </font>
    <font>
      <b/>
      <sz val="10"/>
      <color rgb="FF414142"/>
      <name val="Arial"/>
      <family val="2"/>
      <charset val="186"/>
    </font>
    <font>
      <b/>
      <vertAlign val="subscript"/>
      <sz val="10"/>
      <color rgb="FF414142"/>
      <name val="Arial"/>
      <family val="2"/>
      <charset val="186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0" applyNumberForma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/>
    <xf numFmtId="0" fontId="7" fillId="5" borderId="10" xfId="0" applyFont="1" applyFill="1" applyBorder="1" applyAlignment="1">
      <alignment horizontal="center" vertical="center"/>
    </xf>
    <xf numFmtId="2" fontId="8" fillId="5" borderId="11" xfId="0" applyNumberFormat="1" applyFont="1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5" fontId="1" fillId="4" borderId="13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/>
    </xf>
    <xf numFmtId="165" fontId="0" fillId="0" borderId="0" xfId="0" applyNumberFormat="1"/>
    <xf numFmtId="9" fontId="0" fillId="0" borderId="0" xfId="0" applyNumberFormat="1"/>
    <xf numFmtId="0" fontId="7" fillId="5" borderId="15" xfId="0" applyFont="1" applyFill="1" applyBorder="1" applyAlignment="1">
      <alignment horizontal="center" vertical="center"/>
    </xf>
    <xf numFmtId="2" fontId="0" fillId="5" borderId="9" xfId="0" applyNumberFormat="1" applyFill="1" applyBorder="1" applyAlignment="1">
      <alignment horizontal="center" vertical="center"/>
    </xf>
    <xf numFmtId="165" fontId="1" fillId="4" borderId="16" xfId="0" applyNumberFormat="1" applyFont="1" applyFill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center"/>
    </xf>
    <xf numFmtId="0" fontId="0" fillId="5" borderId="9" xfId="0" applyFill="1" applyBorder="1" applyAlignment="1">
      <alignment horizontal="center" vertical="center"/>
    </xf>
    <xf numFmtId="164" fontId="0" fillId="5" borderId="9" xfId="0" applyNumberFormat="1" applyFill="1" applyBorder="1" applyAlignment="1">
      <alignment horizontal="center"/>
    </xf>
    <xf numFmtId="0" fontId="7" fillId="5" borderId="18" xfId="0" applyFont="1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/>
    </xf>
    <xf numFmtId="164" fontId="0" fillId="5" borderId="20" xfId="0" applyNumberForma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center"/>
    </xf>
    <xf numFmtId="164" fontId="1" fillId="6" borderId="5" xfId="0" applyNumberFormat="1" applyFont="1" applyFill="1" applyBorder="1" applyAlignment="1">
      <alignment horizontal="center"/>
    </xf>
    <xf numFmtId="164" fontId="1" fillId="6" borderId="6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7" borderId="5" xfId="0" applyNumberFormat="1" applyFont="1" applyFill="1" applyBorder="1" applyAlignment="1">
      <alignment horizontal="center"/>
    </xf>
    <xf numFmtId="164" fontId="1" fillId="7" borderId="7" xfId="0" applyNumberFormat="1" applyFont="1" applyFill="1" applyBorder="1" applyAlignment="1">
      <alignment horizontal="center"/>
    </xf>
    <xf numFmtId="164" fontId="1" fillId="4" borderId="21" xfId="0" applyNumberFormat="1" applyFont="1" applyFill="1" applyBorder="1" applyAlignment="1">
      <alignment horizontal="center" vertical="center"/>
    </xf>
    <xf numFmtId="164" fontId="1" fillId="4" borderId="22" xfId="0" applyNumberFormat="1" applyFont="1" applyFill="1" applyBorder="1" applyAlignment="1">
      <alignment horizontal="center" vertical="center"/>
    </xf>
    <xf numFmtId="9" fontId="0" fillId="0" borderId="0" xfId="1" applyFont="1"/>
    <xf numFmtId="165" fontId="0" fillId="0" borderId="0" xfId="1" applyNumberFormat="1" applyFont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99367-AFA3-41E8-A86D-2C295F262766}">
  <sheetPr>
    <pageSetUpPr fitToPage="1"/>
  </sheetPr>
  <dimension ref="A1:O27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8" sqref="E18"/>
    </sheetView>
  </sheetViews>
  <sheetFormatPr defaultRowHeight="14.5" x14ac:dyDescent="0.35"/>
  <cols>
    <col min="1" max="1" width="10.54296875" customWidth="1"/>
    <col min="2" max="2" width="9.54296875" bestFit="1" customWidth="1"/>
    <col min="3" max="6" width="13.81640625" style="42" customWidth="1"/>
    <col min="7" max="7" width="13.1796875" customWidth="1"/>
    <col min="8" max="8" width="15.54296875" customWidth="1"/>
    <col min="9" max="9" width="14.81640625" customWidth="1"/>
    <col min="10" max="10" width="15.54296875" customWidth="1"/>
    <col min="11" max="11" width="14.81640625" customWidth="1"/>
    <col min="12" max="14" width="15.453125" style="1" customWidth="1"/>
  </cols>
  <sheetData>
    <row r="1" spans="1:15" ht="15" thickBot="1" x14ac:dyDescent="0.4">
      <c r="A1" s="43" t="s">
        <v>0</v>
      </c>
      <c r="B1" s="44"/>
      <c r="C1" s="44"/>
      <c r="D1" s="44"/>
      <c r="E1" s="44"/>
      <c r="F1" s="45"/>
      <c r="G1" s="43" t="s">
        <v>1</v>
      </c>
      <c r="H1" s="44"/>
      <c r="I1" s="44"/>
      <c r="J1" s="44"/>
      <c r="K1" s="45"/>
    </row>
    <row r="2" spans="1:15" s="11" customFormat="1" ht="45" customHeight="1" thickBot="1" x14ac:dyDescent="0.4">
      <c r="A2" s="2"/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9" t="s">
        <v>12</v>
      </c>
      <c r="M2" s="9" t="s">
        <v>13</v>
      </c>
      <c r="N2" s="10"/>
    </row>
    <row r="3" spans="1:15" x14ac:dyDescent="0.35">
      <c r="A3" s="12" t="s">
        <v>14</v>
      </c>
      <c r="B3" s="13">
        <v>161.86999999999995</v>
      </c>
      <c r="C3" s="14">
        <v>3832466</v>
      </c>
      <c r="D3" s="14">
        <v>642919</v>
      </c>
      <c r="E3" s="14">
        <v>23140</v>
      </c>
      <c r="F3" s="14">
        <v>212079.7</v>
      </c>
      <c r="G3" s="15">
        <f t="shared" ref="G3:G16" si="0">(B3/B$17)*0.3*$G$20</f>
        <v>657557.82511631772</v>
      </c>
      <c r="H3" s="16">
        <f t="shared" ref="H3:I16" si="1">(C3/C$17)*0.25*$G$20</f>
        <v>398035.67372119264</v>
      </c>
      <c r="I3" s="16">
        <f t="shared" si="1"/>
        <v>554421.46938005998</v>
      </c>
      <c r="J3" s="16">
        <f t="shared" ref="J3:K16" si="2">(E3/E$17)*0.1*$G$20</f>
        <v>14192.643101436506</v>
      </c>
      <c r="K3" s="17">
        <f t="shared" si="2"/>
        <v>122296.24732807404</v>
      </c>
      <c r="L3" s="18">
        <f t="shared" ref="L3:L16" si="3">SUM(G3:K3)</f>
        <v>1746503.8586470808</v>
      </c>
      <c r="M3" s="19">
        <v>1746504</v>
      </c>
      <c r="N3" s="20"/>
      <c r="O3" s="21"/>
    </row>
    <row r="4" spans="1:15" x14ac:dyDescent="0.35">
      <c r="A4" s="22" t="s">
        <v>15</v>
      </c>
      <c r="B4" s="23">
        <v>222</v>
      </c>
      <c r="C4" s="14">
        <v>7082162.3400000008</v>
      </c>
      <c r="D4" s="14">
        <v>627814.51000000013</v>
      </c>
      <c r="E4" s="14">
        <v>52523.009999999995</v>
      </c>
      <c r="F4" s="14">
        <v>110959.78</v>
      </c>
      <c r="G4" s="15">
        <f t="shared" si="0"/>
        <v>901821.44421957491</v>
      </c>
      <c r="H4" s="16">
        <f t="shared" si="1"/>
        <v>735545.53606079181</v>
      </c>
      <c r="I4" s="16">
        <f t="shared" si="1"/>
        <v>541396.10609162645</v>
      </c>
      <c r="J4" s="16">
        <f t="shared" si="2"/>
        <v>32214.361950872109</v>
      </c>
      <c r="K4" s="17">
        <f t="shared" si="2"/>
        <v>63985.21262689773</v>
      </c>
      <c r="L4" s="24">
        <f t="shared" si="3"/>
        <v>2274962.6609497629</v>
      </c>
      <c r="M4" s="25">
        <v>2274963</v>
      </c>
      <c r="N4" s="20"/>
      <c r="O4" s="21"/>
    </row>
    <row r="5" spans="1:15" x14ac:dyDescent="0.35">
      <c r="A5" s="22" t="s">
        <v>16</v>
      </c>
      <c r="B5" s="26">
        <v>16.060000000000002</v>
      </c>
      <c r="C5" s="14">
        <v>1519173</v>
      </c>
      <c r="D5" s="14">
        <v>255607.93</v>
      </c>
      <c r="E5" s="14">
        <v>41339.81</v>
      </c>
      <c r="F5" s="14">
        <v>0</v>
      </c>
      <c r="G5" s="15">
        <f t="shared" si="0"/>
        <v>65239.875649398076</v>
      </c>
      <c r="H5" s="16">
        <f t="shared" si="1"/>
        <v>157779.62506491784</v>
      </c>
      <c r="I5" s="16">
        <f t="shared" si="1"/>
        <v>220423.60567318046</v>
      </c>
      <c r="J5" s="16">
        <f t="shared" si="2"/>
        <v>25355.279568331716</v>
      </c>
      <c r="K5" s="17">
        <f t="shared" si="2"/>
        <v>0</v>
      </c>
      <c r="L5" s="24">
        <f t="shared" si="3"/>
        <v>468798.38595582807</v>
      </c>
      <c r="M5" s="25">
        <v>468798</v>
      </c>
      <c r="N5" s="20"/>
      <c r="O5" s="21"/>
    </row>
    <row r="6" spans="1:15" x14ac:dyDescent="0.35">
      <c r="A6" s="22" t="s">
        <v>17</v>
      </c>
      <c r="B6" s="23">
        <v>6.66</v>
      </c>
      <c r="C6" s="14">
        <v>452337</v>
      </c>
      <c r="D6" s="14">
        <v>47248</v>
      </c>
      <c r="E6" s="14">
        <v>786823.19</v>
      </c>
      <c r="F6" s="14">
        <v>0</v>
      </c>
      <c r="G6" s="15">
        <f t="shared" si="0"/>
        <v>27054.643326587247</v>
      </c>
      <c r="H6" s="16">
        <f t="shared" si="1"/>
        <v>46979.219787996321</v>
      </c>
      <c r="I6" s="16">
        <f t="shared" si="1"/>
        <v>40744.33262241289</v>
      </c>
      <c r="J6" s="16">
        <f t="shared" si="2"/>
        <v>482588.62228192587</v>
      </c>
      <c r="K6" s="17">
        <f t="shared" si="2"/>
        <v>0</v>
      </c>
      <c r="L6" s="24">
        <f t="shared" si="3"/>
        <v>597366.81801892235</v>
      </c>
      <c r="M6" s="25">
        <v>597367</v>
      </c>
      <c r="N6" s="20"/>
      <c r="O6" s="21"/>
    </row>
    <row r="7" spans="1:15" x14ac:dyDescent="0.35">
      <c r="A7" s="22" t="s">
        <v>18</v>
      </c>
      <c r="B7" s="26">
        <v>21.729999999999997</v>
      </c>
      <c r="C7" s="14">
        <v>1801901.77</v>
      </c>
      <c r="D7" s="14">
        <v>261029.69000000003</v>
      </c>
      <c r="E7" s="14">
        <v>2396.42</v>
      </c>
      <c r="F7" s="14">
        <v>25111.77</v>
      </c>
      <c r="G7" s="15">
        <f t="shared" si="0"/>
        <v>88272.882805816917</v>
      </c>
      <c r="H7" s="16">
        <f t="shared" si="1"/>
        <v>187143.52195201718</v>
      </c>
      <c r="I7" s="16">
        <f t="shared" si="1"/>
        <v>225099.06268382416</v>
      </c>
      <c r="J7" s="16">
        <f t="shared" si="2"/>
        <v>1469.8156344487672</v>
      </c>
      <c r="K7" s="17">
        <f t="shared" si="2"/>
        <v>14480.759991482964</v>
      </c>
      <c r="L7" s="24">
        <f t="shared" si="3"/>
        <v>516466.04306758998</v>
      </c>
      <c r="M7" s="25">
        <v>516466</v>
      </c>
      <c r="N7" s="20"/>
      <c r="O7" s="21"/>
    </row>
    <row r="8" spans="1:15" x14ac:dyDescent="0.35">
      <c r="A8" s="22" t="s">
        <v>19</v>
      </c>
      <c r="B8" s="26">
        <v>1.7199999999999998</v>
      </c>
      <c r="C8" s="14">
        <v>22618.6</v>
      </c>
      <c r="D8" s="14">
        <v>0</v>
      </c>
      <c r="E8" s="14">
        <v>0</v>
      </c>
      <c r="F8" s="14">
        <v>319724.39</v>
      </c>
      <c r="G8" s="15">
        <f t="shared" si="0"/>
        <v>6987.085063322831</v>
      </c>
      <c r="H8" s="16">
        <f t="shared" si="1"/>
        <v>2349.1427424614249</v>
      </c>
      <c r="I8" s="16">
        <f t="shared" si="1"/>
        <v>0</v>
      </c>
      <c r="J8" s="16">
        <f t="shared" si="2"/>
        <v>0</v>
      </c>
      <c r="K8" s="17">
        <f t="shared" si="2"/>
        <v>184369.80567332753</v>
      </c>
      <c r="L8" s="24">
        <f t="shared" si="3"/>
        <v>193706.03347911179</v>
      </c>
      <c r="M8" s="25">
        <v>193706</v>
      </c>
      <c r="N8" s="20"/>
      <c r="O8" s="21"/>
    </row>
    <row r="9" spans="1:15" x14ac:dyDescent="0.35">
      <c r="A9" s="22" t="s">
        <v>20</v>
      </c>
      <c r="B9" s="26">
        <v>13.900000000000002</v>
      </c>
      <c r="C9" s="14">
        <v>78375</v>
      </c>
      <c r="D9" s="14">
        <v>2350</v>
      </c>
      <c r="E9" s="14">
        <v>0</v>
      </c>
      <c r="F9" s="14">
        <v>0</v>
      </c>
      <c r="G9" s="15">
        <f t="shared" si="0"/>
        <v>56465.396732667083</v>
      </c>
      <c r="H9" s="16">
        <f t="shared" si="1"/>
        <v>8139.9406877708698</v>
      </c>
      <c r="I9" s="16">
        <f t="shared" si="1"/>
        <v>2026.523485918352</v>
      </c>
      <c r="J9" s="16">
        <f t="shared" si="2"/>
        <v>0</v>
      </c>
      <c r="K9" s="17">
        <f t="shared" si="2"/>
        <v>0</v>
      </c>
      <c r="L9" s="24">
        <f t="shared" si="3"/>
        <v>66631.860906356305</v>
      </c>
      <c r="M9" s="25">
        <v>66632</v>
      </c>
      <c r="N9" s="20"/>
      <c r="O9" s="21"/>
    </row>
    <row r="10" spans="1:15" x14ac:dyDescent="0.35">
      <c r="A10" s="22" t="s">
        <v>21</v>
      </c>
      <c r="B10" s="23">
        <v>2.64</v>
      </c>
      <c r="C10" s="14">
        <v>47318.53</v>
      </c>
      <c r="D10" s="14">
        <v>0</v>
      </c>
      <c r="E10" s="14">
        <v>0</v>
      </c>
      <c r="F10" s="14">
        <v>245979.57</v>
      </c>
      <c r="G10" s="15">
        <f t="shared" si="0"/>
        <v>10724.363120448998</v>
      </c>
      <c r="H10" s="16">
        <f t="shared" si="1"/>
        <v>4914.4501133334161</v>
      </c>
      <c r="I10" s="16">
        <f t="shared" si="1"/>
        <v>0</v>
      </c>
      <c r="J10" s="16">
        <f t="shared" si="2"/>
        <v>0</v>
      </c>
      <c r="K10" s="17">
        <f t="shared" si="2"/>
        <v>141844.6854195536</v>
      </c>
      <c r="L10" s="24">
        <f t="shared" si="3"/>
        <v>157483.49865333602</v>
      </c>
      <c r="M10" s="25">
        <v>157483</v>
      </c>
      <c r="N10" s="20"/>
      <c r="O10" s="21"/>
    </row>
    <row r="11" spans="1:15" x14ac:dyDescent="0.35">
      <c r="A11" s="22" t="s">
        <v>22</v>
      </c>
      <c r="B11" s="23">
        <v>5.43</v>
      </c>
      <c r="C11" s="27">
        <v>17315</v>
      </c>
      <c r="D11" s="14">
        <v>38048.46</v>
      </c>
      <c r="E11" s="14">
        <v>0</v>
      </c>
      <c r="F11" s="14">
        <v>192476.44999999998</v>
      </c>
      <c r="G11" s="15">
        <f t="shared" si="0"/>
        <v>22058.065054559869</v>
      </c>
      <c r="H11" s="16">
        <f t="shared" si="1"/>
        <v>1798.3167210048177</v>
      </c>
      <c r="I11" s="16">
        <f t="shared" si="1"/>
        <v>32811.105443840417</v>
      </c>
      <c r="J11" s="16">
        <f t="shared" si="2"/>
        <v>0</v>
      </c>
      <c r="K11" s="17">
        <f t="shared" si="2"/>
        <v>110991.98807820679</v>
      </c>
      <c r="L11" s="24">
        <f t="shared" si="3"/>
        <v>167659.47529761191</v>
      </c>
      <c r="M11" s="25">
        <v>167659</v>
      </c>
      <c r="N11" s="20"/>
      <c r="O11" s="21"/>
    </row>
    <row r="12" spans="1:15" x14ac:dyDescent="0.35">
      <c r="A12" s="22" t="s">
        <v>23</v>
      </c>
      <c r="B12" s="26">
        <v>6.64</v>
      </c>
      <c r="C12" s="14">
        <v>23808</v>
      </c>
      <c r="D12" s="14">
        <v>195</v>
      </c>
      <c r="E12" s="14">
        <v>570</v>
      </c>
      <c r="F12" s="14">
        <v>19129.900000000001</v>
      </c>
      <c r="G12" s="15">
        <f t="shared" si="0"/>
        <v>26973.398151432328</v>
      </c>
      <c r="H12" s="16">
        <f t="shared" si="1"/>
        <v>2472.6725090200812</v>
      </c>
      <c r="I12" s="16">
        <f t="shared" si="1"/>
        <v>168.15833181024621</v>
      </c>
      <c r="J12" s="16">
        <f t="shared" si="2"/>
        <v>349.6027038815389</v>
      </c>
      <c r="K12" s="17">
        <f t="shared" si="2"/>
        <v>11031.300882457508</v>
      </c>
      <c r="L12" s="24">
        <f t="shared" si="3"/>
        <v>40995.132578601697</v>
      </c>
      <c r="M12" s="25">
        <v>40995</v>
      </c>
      <c r="N12" s="20"/>
      <c r="O12" s="21"/>
    </row>
    <row r="13" spans="1:15" x14ac:dyDescent="0.35">
      <c r="A13" s="22" t="s">
        <v>24</v>
      </c>
      <c r="B13" s="26">
        <v>9.19</v>
      </c>
      <c r="C13" s="14">
        <v>603259.73</v>
      </c>
      <c r="D13" s="14">
        <v>1512.5</v>
      </c>
      <c r="E13" s="14">
        <v>147426.29999999999</v>
      </c>
      <c r="F13" s="14">
        <v>0</v>
      </c>
      <c r="G13" s="15">
        <f t="shared" si="0"/>
        <v>37332.157983684199</v>
      </c>
      <c r="H13" s="16">
        <f t="shared" si="1"/>
        <v>62653.887355925603</v>
      </c>
      <c r="I13" s="16">
        <f t="shared" si="1"/>
        <v>1304.3050095538329</v>
      </c>
      <c r="J13" s="16">
        <f t="shared" si="2"/>
        <v>90422.163339036691</v>
      </c>
      <c r="K13" s="17">
        <f t="shared" si="2"/>
        <v>0</v>
      </c>
      <c r="L13" s="24">
        <f t="shared" si="3"/>
        <v>191712.51368820033</v>
      </c>
      <c r="M13" s="25">
        <v>191713</v>
      </c>
      <c r="N13" s="20"/>
      <c r="O13" s="21"/>
    </row>
    <row r="14" spans="1:15" x14ac:dyDescent="0.35">
      <c r="A14" s="22" t="s">
        <v>25</v>
      </c>
      <c r="B14" s="23">
        <v>2.06</v>
      </c>
      <c r="C14" s="14">
        <v>141422.78</v>
      </c>
      <c r="D14" s="14">
        <v>4760.6299999999992</v>
      </c>
      <c r="E14" s="14">
        <v>3925.26</v>
      </c>
      <c r="F14" s="14">
        <v>0</v>
      </c>
      <c r="G14" s="15">
        <f t="shared" si="0"/>
        <v>8368.2530409564151</v>
      </c>
      <c r="H14" s="16">
        <f t="shared" si="1"/>
        <v>14688.013283568334</v>
      </c>
      <c r="I14" s="16">
        <f t="shared" si="1"/>
        <v>4105.3312777733963</v>
      </c>
      <c r="J14" s="16">
        <f t="shared" si="2"/>
        <v>2407.5114200667531</v>
      </c>
      <c r="K14" s="17">
        <f t="shared" si="2"/>
        <v>0</v>
      </c>
      <c r="L14" s="24">
        <f t="shared" si="3"/>
        <v>29569.109022364897</v>
      </c>
      <c r="M14" s="25">
        <v>29569</v>
      </c>
      <c r="N14" s="20"/>
      <c r="O14" s="21"/>
    </row>
    <row r="15" spans="1:15" x14ac:dyDescent="0.35">
      <c r="A15" s="22" t="s">
        <v>26</v>
      </c>
      <c r="B15" s="23">
        <v>6.33</v>
      </c>
      <c r="C15" s="14">
        <v>0</v>
      </c>
      <c r="D15" s="14">
        <v>0</v>
      </c>
      <c r="E15" s="14">
        <v>0</v>
      </c>
      <c r="F15" s="14">
        <v>0</v>
      </c>
      <c r="G15" s="15">
        <f t="shared" si="0"/>
        <v>25714.097936531121</v>
      </c>
      <c r="H15" s="16">
        <f t="shared" si="1"/>
        <v>0</v>
      </c>
      <c r="I15" s="16">
        <f t="shared" si="1"/>
        <v>0</v>
      </c>
      <c r="J15" s="16">
        <f t="shared" si="2"/>
        <v>0</v>
      </c>
      <c r="K15" s="17">
        <f t="shared" si="2"/>
        <v>0</v>
      </c>
      <c r="L15" s="24">
        <f t="shared" si="3"/>
        <v>25714.097936531121</v>
      </c>
      <c r="M15" s="25">
        <v>25714</v>
      </c>
      <c r="N15" s="20"/>
      <c r="O15" s="21"/>
    </row>
    <row r="16" spans="1:15" ht="15" thickBot="1" x14ac:dyDescent="0.4">
      <c r="A16" s="28" t="s">
        <v>27</v>
      </c>
      <c r="B16" s="26">
        <v>3.0599999999999996</v>
      </c>
      <c r="C16" s="29">
        <v>0</v>
      </c>
      <c r="D16" s="29">
        <v>0</v>
      </c>
      <c r="E16" s="29">
        <v>0</v>
      </c>
      <c r="F16" s="30">
        <v>0</v>
      </c>
      <c r="G16" s="15">
        <f t="shared" si="0"/>
        <v>12430.511798702246</v>
      </c>
      <c r="H16" s="16">
        <f t="shared" si="1"/>
        <v>0</v>
      </c>
      <c r="I16" s="16">
        <f t="shared" si="1"/>
        <v>0</v>
      </c>
      <c r="J16" s="16">
        <f t="shared" si="2"/>
        <v>0</v>
      </c>
      <c r="K16" s="17">
        <f t="shared" si="2"/>
        <v>0</v>
      </c>
      <c r="L16" s="24">
        <f t="shared" si="3"/>
        <v>12430.511798702246</v>
      </c>
      <c r="M16" s="25">
        <v>12431</v>
      </c>
      <c r="N16" s="20"/>
      <c r="O16" s="21"/>
    </row>
    <row r="17" spans="1:13" ht="15" thickBot="1" x14ac:dyDescent="0.4">
      <c r="A17" s="31" t="s">
        <v>28</v>
      </c>
      <c r="B17" s="32">
        <f t="shared" ref="B17:L17" si="4">SUM(B3:B16)</f>
        <v>479.28999999999996</v>
      </c>
      <c r="C17" s="33">
        <f t="shared" si="4"/>
        <v>15622157.749999998</v>
      </c>
      <c r="D17" s="33">
        <f t="shared" si="4"/>
        <v>1881485.72</v>
      </c>
      <c r="E17" s="33">
        <f t="shared" si="4"/>
        <v>1058143.99</v>
      </c>
      <c r="F17" s="34">
        <f t="shared" si="4"/>
        <v>1125461.5599999998</v>
      </c>
      <c r="G17" s="35">
        <f t="shared" si="4"/>
        <v>1946999.9999999998</v>
      </c>
      <c r="H17" s="36">
        <f t="shared" si="4"/>
        <v>1622500.0000000007</v>
      </c>
      <c r="I17" s="36">
        <f t="shared" si="4"/>
        <v>1622500.0000000002</v>
      </c>
      <c r="J17" s="36">
        <f t="shared" si="4"/>
        <v>649000</v>
      </c>
      <c r="K17" s="37">
        <f t="shared" si="4"/>
        <v>649000.00000000023</v>
      </c>
      <c r="L17" s="38">
        <f t="shared" si="4"/>
        <v>6490000.0000000028</v>
      </c>
      <c r="M17" s="39">
        <f>SUM(M3:M16)</f>
        <v>6490000</v>
      </c>
    </row>
    <row r="19" spans="1:13" x14ac:dyDescent="0.35">
      <c r="B19" s="40"/>
      <c r="C19" s="40"/>
      <c r="D19" s="41"/>
      <c r="E19" s="40"/>
      <c r="F19" s="40"/>
    </row>
    <row r="20" spans="1:13" x14ac:dyDescent="0.35">
      <c r="G20" s="42">
        <f>6490000</f>
        <v>6490000</v>
      </c>
    </row>
    <row r="22" spans="1:13" x14ac:dyDescent="0.35">
      <c r="E22" s="20"/>
    </row>
    <row r="23" spans="1:13" x14ac:dyDescent="0.35">
      <c r="F23" s="20"/>
    </row>
    <row r="24" spans="1:13" x14ac:dyDescent="0.35">
      <c r="F24" s="20"/>
    </row>
    <row r="25" spans="1:13" x14ac:dyDescent="0.35">
      <c r="F25" s="20"/>
    </row>
    <row r="26" spans="1:13" x14ac:dyDescent="0.35">
      <c r="F26" s="20"/>
    </row>
    <row r="27" spans="1:13" x14ac:dyDescent="0.35">
      <c r="F27" s="20"/>
    </row>
  </sheetData>
  <mergeCells count="2">
    <mergeCell ref="A1:F1"/>
    <mergeCell ref="G1:K1"/>
  </mergeCells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sniegums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Zommere</dc:creator>
  <cp:lastModifiedBy>Kristine Zommere</cp:lastModifiedBy>
  <dcterms:created xsi:type="dcterms:W3CDTF">2020-12-15T12:43:33Z</dcterms:created>
  <dcterms:modified xsi:type="dcterms:W3CDTF">2021-01-05T14:45:06Z</dcterms:modified>
</cp:coreProperties>
</file>