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ta.Berzina\Desktop\2020\Majaslapa_20\"/>
    </mc:Choice>
  </mc:AlternateContent>
  <bookViews>
    <workbookView xWindow="0" yWindow="0" windowWidth="23040" windowHeight="9390"/>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1" l="1"/>
  <c r="G32" i="1"/>
  <c r="D10" i="1"/>
  <c r="D7" i="1"/>
  <c r="D6" i="1"/>
  <c r="G6" i="1" s="1"/>
  <c r="G7" i="1"/>
  <c r="G9" i="1"/>
  <c r="G11" i="1"/>
  <c r="G12" i="1"/>
  <c r="G13" i="1"/>
  <c r="G14" i="1"/>
  <c r="G15" i="1"/>
  <c r="G16" i="1"/>
  <c r="G17" i="1"/>
  <c r="G18" i="1"/>
  <c r="G19" i="1"/>
  <c r="G20" i="1"/>
  <c r="G21" i="1"/>
  <c r="G22" i="1"/>
  <c r="G23" i="1"/>
  <c r="G24" i="1"/>
  <c r="G25" i="1"/>
  <c r="G26" i="1"/>
  <c r="G27" i="1"/>
  <c r="G28" i="1"/>
  <c r="G29" i="1"/>
  <c r="G30" i="1"/>
  <c r="G31" i="1"/>
  <c r="D13" i="1"/>
  <c r="D11" i="1"/>
  <c r="D9" i="1"/>
  <c r="D5" i="1"/>
  <c r="G5" i="1" l="1"/>
</calcChain>
</file>

<file path=xl/sharedStrings.xml><?xml version="1.0" encoding="utf-8"?>
<sst xmlns="http://schemas.openxmlformats.org/spreadsheetml/2006/main" count="57" uniqueCount="56">
  <si>
    <t xml:space="preserve">Līdz šīm kārtība kredītu piešķiršanai no kredītiestāžu līdzekļiem ar valsts galvojumu bija šāda:  </t>
  </si>
  <si>
    <t xml:space="preserve">Saskaņā ar valsts galvojuma līguma nosacījumiem aizdevējs (banka) administrē aizdevumus un normatīvajos aktos noteiktajā kārtībā veic neatmaksāto aizdevumu piedziņu, ja aizņēmējs vai galvinieki - fiziskas personas vai pašvaldība- pēc kredītlīgumā norādītā termiņa notecējuma labprātīgi neatmaksā aizdevuma summu un aizdevējam pienākošos procentus par aizdevuma izmantošanu, tai skaitā: </t>
  </si>
  <si>
    <t>Saistību neizpildes gadījumā banka vēršas tiesā pret aizņēmēju (studentu), tad pret fiziskām personām – galviniekiem, un tikai tad, ja šīs visas persona tiek atzītas par maksātnespējīgām, banka vēršas pie valsts kā galvotāja.</t>
  </si>
  <si>
    <t>Respektīvi, valsts galvojuma saistības iestājas tikai pamatojoties uz Civilprocesa likumā paredzētajā kārtībā izdotu dokumentu, ar kuru konstatēts, ka kredīta ņēmēja vai galvinieku rīcībā nav pietiekamu līdzekļu, lai atmaksātu kredītu noteiktajā apmērā.</t>
  </si>
  <si>
    <t xml:space="preserve">Gadījumā, ja valsts ir veikusi maksājumu studenta vietā, tad banka turpinās administrēt šo kredītu un visi izdevumi, kas saistīti ar piedziņu (tiesu izpildītāju izdevumi u.c.), tiks pieskaitīti parādam un  attiecīgi palielina aizņēmēja parādu ar šīm blakus prasībām. </t>
  </si>
  <si>
    <t>Jaunā kārtība</t>
  </si>
  <si>
    <t>Adm. Izmaksas</t>
  </si>
  <si>
    <t>-        veic saistību piespiedu izpildi, iesniedzot prasības pieteikumu vai pieteikumu tiesā;</t>
  </si>
  <si>
    <t>-        pieprasa un saņem izpildu dokumentu tiesā;</t>
  </si>
  <si>
    <t>-        iesniedz tiesu izpildītājam izpildu dokumentu izpildei;</t>
  </si>
  <si>
    <t>-        ja saskaņā ar Civilprocesa likuma 565. panta pirmo daļu tiesu izpildītājs  ir izsniedzis atpakaļ aizdevējam izpildu dokumentu, aizdevējs reizi gadā atkārtoti iesniedz izpildei tiesu izpildītājam izpildu dokumentu.</t>
  </si>
  <si>
    <t>Studējošajam nebūs nepieciešams vērsties augstskolas komisijā. Augstskolām nebūs nepieciešams veidot un administrēt komisijas par studējošo kredītiem.</t>
  </si>
  <si>
    <t>Informāciju par studējošā un pieprasītā kredīta atbilstību normatīvajam regulējumam veiks kredītiestāde, izmantojot datu apmaiņu ar Valsts Izglītības informācijas sistēmas Studējošo un absolventu reģistru un ar Kredītu reģistru.</t>
  </si>
  <si>
    <t>Nebūs nepieciešams.</t>
  </si>
  <si>
    <t>Studējošajamajam  jābūt kontam kredītiestādē, kas izsniedz kredītu; izvēle starp vismaz 4 kredītiestādēm. Galvotājs nav iesaistīts.</t>
  </si>
  <si>
    <t xml:space="preserve">Tai vietā kredītiestāde slēdz līgumu ar "Altum" par portfeļgrantijas instrumentu studiju un studējošo kredītiem. </t>
  </si>
  <si>
    <t>Kredītiestāde reizi mēnesī, izmantojot tīmekļa pakalpnes, pārbauda informāciju Studējošo un absolventu reģistrā.</t>
  </si>
  <si>
    <t>Kredītiestādes normatīvajā regulējumā noteiktajā kārtībā, izmantojot tīmekļa pakalpnes, ievada informāciju par kredīta piešķiršanu Studējošo un absolventu reģistrā.</t>
  </si>
  <si>
    <t>Apliecinājumu par invaliditāti un miršanas faktu pārbauda kredītiestādes un "Altum".</t>
  </si>
  <si>
    <t>IZM padotības iestāde apmaksā rēķinu.</t>
  </si>
  <si>
    <t>Kredītiestāde saskaņā ar līgumā ar sabiedrību “Altum” noteikto no kredīta ņēmējiem piedzen neatmaksātos kredītus. Tai skaitā viena no iespējamām līguma formām ir bezstrīdu piedziņas kārtība.</t>
  </si>
  <si>
    <t>Kopā administratīvo izmaksu samazinājums:</t>
  </si>
  <si>
    <t>IZM padotības iestāde pārbauda pārskatus un apmaksā rēķinus.</t>
  </si>
  <si>
    <t>Studējošais iestājās augstākās izglītības iestādē (turpmāk arī- augstskola), vēršas ar iesniegumu par kredīta nepieciešamību augstskolas komisijā;</t>
  </si>
  <si>
    <t xml:space="preserve">SZA saņem Excel datni no katras augstskolas ar potenciāliem kredītņēmējiem; SZA pārbauda pilsonības statusu, vai nav dubulto pieteikumu no dažādām augstskolām, kā arī kredītus studijām katrā studiju semestrī var saņemt vienu reizi, atkārtotām studijām vienā un tajā pašā studiju semestrī kredītus neizmaksā. Pārbauda vai kredīti tiek pieprasīti secīgai grādu ieguvei, vai studējošā kredīta pieprasītājs ir pilna laika studējošais. Kontrolē augstskolu apstiprinātās kredīta kopsummas un semestra summas attiecībā uz to, vai tiek ievēroti IZM noteiktie studiju kredīta maksimālie apmēri semestrī un kredīta kopsummā, pārbauda konkrētās studiju programmu akreditācijas termiņus (Akadēmiskās informācijas centra (turpmāk-AIC) mājas lapā). </t>
  </si>
  <si>
    <t>IZM padotības iestāde pārbauda informāciju Iedzīvotāju reģistrā un apmaksā rēķinu. Pārbaude vai iesniegums ir par vienu no vecākiem nebūs nepieciešama, jo dzēšana attieksies uz abiem vecākiem.</t>
  </si>
  <si>
    <t>SZA iesniedz Excel datni ar atbilstošiem studējošiem bankā, kas bija uzvarējusi izsolē par tiesībām apkalpot šos kredītus (pēdējos gados- AS SEB banka);</t>
  </si>
  <si>
    <t>Studējošais vēršas ar pieteikumu pēc kredīta tajā vienā bankā, kas ieguva tiesības apkalpot šos kredītus;</t>
  </si>
  <si>
    <t>Banka pārbauda otrā galvotāja atbilstību normatīvajā regulējumā noteiktām prasībām par ienākumiem un jau esošām saistībām;</t>
  </si>
  <si>
    <t>Studējošajam un galvotājam jābūt kontam kredītiestādē, kas izsniedz kredītu;</t>
  </si>
  <si>
    <t xml:space="preserve">Kredītiestāde izsniedz studējošajam kredītu pēc tam, kad ir saņemts fiziskās personas vai pašvaldības galvojums, kā arī valsts galvojums  (kredītiestāde atsūta SZA “Kopsavilkuma sarakstus” ar kredītņēmējiem, kuri noslēguši kredīta līgumu un fiziskas personas galvojuma līgumu/ ķīlas līgumu/pašvaldības galvojumu. SZA pārbauda “Kopsavilkuma sarakstu” un tālāk nodod Izglītības un zinātnes ministram parakstīšanai valsts galvojuma saņemšanai.) </t>
  </si>
  <si>
    <t>Kredīta laikā:</t>
  </si>
  <si>
    <t>Izglītības iestādes komisija reizi mēnesī, bet ne vēlāk kā līdz kārtējā mēneša pēdējam datumam paziņo SZA par grozījumiem studiju un studējošo kredītu saņēmēju sarakstā izmaiņām kredītņēmēju statusos, vai apstiprina, ka grozījumu nav. SZA grozījumus studiju un studējošo kredītu saņēmēju sarakstā un statusa izmaiņas  ievada datu bāzē (Studiju kredītu informācijas sistēma – SKIS) un nosūta informāciju attiecīgai kredītiestādei konsolidētā Excel failā ar paroli;</t>
  </si>
  <si>
    <t>SZA izmanto (abonē) Latvijas Universitātes izveidoto datu bāzi SKIS par studējošo un studiju kredītiem, uzturot tajā informāciju par izsniegtiem kredītiem, atmaksātām summām u.c. par kredītiem, kas ir izsniegti kopš 29.05.2001.</t>
  </si>
  <si>
    <t>Dzēšanas gadījumos:</t>
  </si>
  <si>
    <t>Bērna piedzimšanas gadījumā kredītņēmējs vēršas bankā ar iesniegumu un diplomu, kas apliecina absolvēšanu un izziņu par bērna dzimšanu;</t>
  </si>
  <si>
    <t>SZA pārbauda kredītiestādes sarakstā kredīta ņēmējus, vai dzēšanai ir pieprasījums tikai no viena vecākā, nevis no abiem par to pašu bērnu, vai nav jau iepriekš dzēsts, vai ir pagājušās 8 dienas kopš bērna dzimšanas, un apmaksā rēķinu;</t>
  </si>
  <si>
    <t>Kredītiestāde reizi mēnesī SZA atsūta rēķinu un sarakstu ar kredītņēmējiem, kuri (vai to radinieki) iesnieguši kredītiestādē   iesniegumu un invaliditātes vai miršanas apliecinošu dokumentu, vai ja kredītiestādes rīcībā ir nonākusi informācija par miršanas gadījumu, izdruku no Personu Datu Pārlūka ( PDP);</t>
  </si>
  <si>
    <t>SZA pārbauda SKIS datu bāzē kredīta/u atlikumu/s un apmaksā rēķinu;</t>
  </si>
  <si>
    <t xml:space="preserve"> Kredītiestādes reizi mēnesī iesniedz SZA pārskatu par kredīta ņēmējiem, kuri pēdējo sešu mēnešu laikā nav veikuši regulārus maksājumus;</t>
  </si>
  <si>
    <t>SZA pārbauda saņemtos ikmēneša pārskatus un rēķinus no AS SEB bankas, AS Swedbankas, AS Citadele un SIA Intrum (AS Latvijas Krājbankas izdoto studiju un studējošo kredītu portfeļa apsaimniekotājs) par studiju un studējošo kredītu izmaksām,  atmaksām, procentiem  un nosūta attiecīgu konsolidētu pārskatu Valsts Kasei un apmaksā rēķinus.</t>
  </si>
  <si>
    <t>2018.gadā tika noslēgti 1 513 kredītlīgumi ar studējošiem, vēl orientējoši 20% vērsās ar pieteikumu, bet procesa beigās nenoslēdza līgumu dēļ galvotāja neatbilstības prasībām. Tātad, orientējoši 1 815 studējošo patērēja orientējoši pusstundu, lai vērstos ar iesniegumu, kas sastāda 908 stundas. Lai arī studējošie nestrādā, lai novērtētu administratīvo slogu, tiek pieņemts, ka vidējā atlīdzība stundā valstī 2018.g. bija 6 euro (aprēķins veikts, pieņemot, ka 2018.g. bija 21 dqarba diena mēnesī, kopā 168 stundas). Augstskolas administrācija vismaz 2 reizes gadā sasauc augstskolas komisiju par studējošo kreditēšanu un sagatavo informāciju nosūtīšanai SZA. Tas prasa vismaz 5 komisijas locekļu dalību un viena sekretāra darbu vismaz 2 stundas 2 reiz gadā, kopā 4 stundas. Kopējās šī posma izmaksas 6 439 euro.</t>
  </si>
  <si>
    <t>Adm.izmaksu samazinājums</t>
  </si>
  <si>
    <t>Vismaz 32 stundas gadā SZA darbs, vismaz 32 stundas gadā kredītiestāžu darbinieku darbs. SZA darbs tiek rēķināts ar likmi 6 euro stundā, kredītiestāžu darbinieku atlīdzība ar likmi 12 euro stundā saskaņā ar 2018.gada atlīdzības izmaksām finanšu sektorā pēc CSP datiem.</t>
  </si>
  <si>
    <t>Orientējoši 1 815 studējošo vēršās pēc kredītiem, attiecīgi indikatīvi 1 stunda uz katra galvotāja pārbaudi, stundas izmaksas finanšu sektorā 12 euro saskaņā ar CSP datiem par 2018.g..</t>
  </si>
  <si>
    <t>Kopsavilkuma sarakstu apstrāde SZA vismaz 80 stundas ar likmi 6 euro stundā, kredītiestādēs vismaz 20 stundas ar likmi 12 euro stundā, 2 reizes gadā.</t>
  </si>
  <si>
    <t>Izlītības iestādes komisijas darbs 10 stundas gadā, SZA darbs vismaz 10 stundas gadā, ar likmi 6 euro stundā.</t>
  </si>
  <si>
    <t>Kredītiestāde reizi mēnesī atsūta SZA rēķinu un sarakstu ar kredītņēmējiem, kuriem kredīta pamatsummas atlikums 30% apmērā  tiek dzēsts, jo kredīta saņemšanas, vai atmaksas laikā piedzimis bērns, ar konkrētā studējošā un bērna personas kodu un aprēķināto dzēšamo kredīta pamatsummas daļu;</t>
  </si>
  <si>
    <t>Kredītiestādes atsūta rēķinu IZM padotības iestādei par kredītu atlikumu dzēšanu 30% apmērā bērnu piedzimšanas gadījumos un par procentu subsīdijām.</t>
  </si>
  <si>
    <t>"Altum" administrē garantijas līdzekļu izmaksu kredītiestādēm. Altum isniedz apkopoto informāciju IZM par valsts budžeta līdzekļu izmantošanu portfeļfarantijai, t.sk. par veiktajām garantijas izmaksām, izsniegto kredītu apjomu.</t>
  </si>
  <si>
    <t>Bērna piedzimšanas gadījumā kredītņēmējs vēršas bankā ar iesniegumu, sniedzot atļauju pārbaudīt bērna dzimšanas faktu Iedzīvotāju reģistrā; to var veikt attālināti. Kredītiestāde pārbauda absolvēšanas faktu Studējošo un absolventu reģistrā. IZM padotības iestāde (no 01.07.2019- VIAA) pārbauda bērna datu atbilstību noteikumiem iedzīvotāju reģistrā.</t>
  </si>
  <si>
    <t>Administratīvās izmaksas, indikatīvi</t>
  </si>
  <si>
    <t>Vismaz 80 stundas gadā 2 SZA darbinieku darbs. SZA darbs tiek rēķināts ar likmi 6 euro stundā.</t>
  </si>
  <si>
    <t>Studējošais vēršas ar pieteikumu vienā no kredītiestādēm, kura ir noslēgusi līgumu ar "Altum" par tiesībām apkalpot šos kredītus. Noteikumu izstādes gaitā interesi izteica vairākas kredītiestādes, kas specializējās privātpersonu- rezidentu apkalpošanā. Var izmantot standarta pieteikuma formu internetbankā.</t>
  </si>
  <si>
    <t>Tiek plānoti orientējoši 2 000 jaunie kredīti, no tiem tiek pieņemts, ka 80% būtu iepriekš nepieciešams atvērt kontu citā bankā, prasa 0,5 stundas, turpmāk nebūs nepieciešams. Kaut arī studējošie iespējams nestrādā, administratīvā sloga aplēsēm tiek pieņemtas izmaksas 6 euro stundā, saskaņā ar vidējo atlīdzību valstī 2018.gadā.</t>
  </si>
  <si>
    <t>2. pielikums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</si>
</sst>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Times New Roman"/>
      <family val="1"/>
    </font>
    <font>
      <sz val="12"/>
      <color theme="1"/>
      <name val="Calibri"/>
      <family val="2"/>
      <scheme val="minor"/>
    </font>
    <font>
      <sz val="12"/>
      <name val="Times New Roman"/>
      <family val="1"/>
    </font>
    <font>
      <sz val="12"/>
      <color theme="0"/>
      <name val="Times New Roman"/>
      <family val="1"/>
    </font>
    <font>
      <b/>
      <sz val="12"/>
      <color theme="0"/>
      <name val="Times New Roman"/>
      <family val="1"/>
      <charset val="186"/>
    </font>
    <font>
      <b/>
      <sz val="12"/>
      <color theme="0"/>
      <name val="Times New Roman"/>
      <family val="1"/>
    </font>
    <font>
      <sz val="12"/>
      <color theme="0"/>
      <name val="Calibri"/>
      <family val="2"/>
      <scheme val="minor"/>
    </font>
    <font>
      <b/>
      <sz val="12"/>
      <color theme="0"/>
      <name val="Calibri"/>
      <family val="2"/>
      <scheme val="minor"/>
    </font>
    <font>
      <b/>
      <sz val="12"/>
      <color theme="0"/>
      <name val="Arial Narrow"/>
      <family val="2"/>
      <charset val="186"/>
    </font>
  </fonts>
  <fills count="4">
    <fill>
      <patternFill patternType="none"/>
    </fill>
    <fill>
      <patternFill patternType="gray125"/>
    </fill>
    <fill>
      <patternFill patternType="solid">
        <fgColor rgb="FF7030A0"/>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0" borderId="0" xfId="0" applyFont="1" applyAlignment="1">
      <alignment horizontal="justify" vertical="center"/>
    </xf>
    <xf numFmtId="0" fontId="1" fillId="0" borderId="1" xfId="0" applyFont="1" applyBorder="1" applyAlignment="1">
      <alignment horizontal="justify" vertical="center"/>
    </xf>
    <xf numFmtId="0" fontId="3" fillId="0" borderId="1" xfId="0" applyFont="1" applyBorder="1" applyAlignment="1">
      <alignment horizontal="justify" vertical="center"/>
    </xf>
    <xf numFmtId="0" fontId="6" fillId="3" borderId="1" xfId="0" applyFont="1" applyFill="1" applyBorder="1" applyAlignment="1">
      <alignment horizontal="justify" vertical="center"/>
    </xf>
    <xf numFmtId="0" fontId="4" fillId="3" borderId="1" xfId="0" applyFont="1" applyFill="1" applyBorder="1" applyAlignment="1">
      <alignment horizontal="justify" vertical="center"/>
    </xf>
    <xf numFmtId="0" fontId="7" fillId="3" borderId="1" xfId="0" applyFont="1" applyFill="1" applyBorder="1"/>
    <xf numFmtId="3" fontId="1" fillId="0" borderId="1" xfId="0" applyNumberFormat="1" applyFont="1" applyBorder="1" applyAlignment="1">
      <alignment horizontal="center" vertical="center"/>
    </xf>
    <xf numFmtId="0" fontId="7" fillId="3" borderId="1" xfId="0" applyFont="1" applyFill="1" applyBorder="1" applyAlignment="1">
      <alignment horizontal="center"/>
    </xf>
    <xf numFmtId="0" fontId="5" fillId="3" borderId="1" xfId="0" applyFont="1" applyFill="1" applyBorder="1" applyAlignment="1">
      <alignment horizontal="justify" vertical="center"/>
    </xf>
    <xf numFmtId="3" fontId="5" fillId="3" borderId="1" xfId="0" applyNumberFormat="1" applyFont="1" applyFill="1" applyBorder="1" applyAlignment="1">
      <alignment horizontal="center" vertical="center"/>
    </xf>
    <xf numFmtId="3" fontId="1" fillId="0" borderId="0" xfId="0" applyNumberFormat="1" applyFont="1" applyAlignment="1">
      <alignment horizontal="center" vertical="center"/>
    </xf>
    <xf numFmtId="0" fontId="2" fillId="0" borderId="0" xfId="0" applyFont="1" applyAlignment="1">
      <alignment horizontal="center" vertical="center"/>
    </xf>
    <xf numFmtId="3" fontId="8" fillId="2" borderId="1" xfId="0" applyNumberFormat="1" applyFont="1" applyFill="1" applyBorder="1" applyAlignment="1">
      <alignment horizontal="center"/>
    </xf>
    <xf numFmtId="0" fontId="9" fillId="2" borderId="1" xfId="0" applyFont="1" applyFill="1" applyBorder="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32"/>
  <sheetViews>
    <sheetView tabSelected="1" workbookViewId="0">
      <selection activeCell="G3" sqref="G3"/>
    </sheetView>
  </sheetViews>
  <sheetFormatPr defaultRowHeight="15" x14ac:dyDescent="0.25"/>
  <cols>
    <col min="1" max="1" width="5.28515625" customWidth="1"/>
    <col min="2" max="2" width="61" customWidth="1"/>
    <col min="3" max="3" width="56.7109375" customWidth="1"/>
    <col min="4" max="4" width="11.28515625" customWidth="1"/>
    <col min="5" max="5" width="32.28515625" customWidth="1"/>
    <col min="6" max="6" width="17" customWidth="1"/>
    <col min="7" max="7" width="20.28515625" customWidth="1"/>
  </cols>
  <sheetData>
    <row r="3" spans="2:7" x14ac:dyDescent="0.25">
      <c r="G3" t="s">
        <v>55</v>
      </c>
    </row>
    <row r="4" spans="2:7" ht="31.5" x14ac:dyDescent="0.25">
      <c r="B4" s="14" t="s">
        <v>0</v>
      </c>
      <c r="C4" s="14" t="s">
        <v>51</v>
      </c>
      <c r="D4" s="14"/>
      <c r="E4" s="14" t="s">
        <v>5</v>
      </c>
      <c r="F4" s="14" t="s">
        <v>6</v>
      </c>
      <c r="G4" s="14" t="s">
        <v>42</v>
      </c>
    </row>
    <row r="5" spans="2:7" ht="233.25" customHeight="1" x14ac:dyDescent="0.25">
      <c r="B5" s="2" t="s">
        <v>23</v>
      </c>
      <c r="C5" s="2" t="s">
        <v>41</v>
      </c>
      <c r="D5" s="7">
        <f>((1513*120%)*0.5)*6+((6*4)*6)</f>
        <v>5590.7999999999993</v>
      </c>
      <c r="E5" s="2" t="s">
        <v>11</v>
      </c>
      <c r="F5" s="7">
        <v>0</v>
      </c>
      <c r="G5" s="7">
        <f>F5-D5</f>
        <v>-5590.7999999999993</v>
      </c>
    </row>
    <row r="6" spans="2:7" ht="189" x14ac:dyDescent="0.25">
      <c r="B6" s="2" t="s">
        <v>24</v>
      </c>
      <c r="C6" s="2" t="s">
        <v>52</v>
      </c>
      <c r="D6" s="11">
        <f>160*6</f>
        <v>960</v>
      </c>
      <c r="E6" s="2" t="s">
        <v>12</v>
      </c>
      <c r="F6" s="7"/>
      <c r="G6" s="7">
        <f t="shared" ref="G6:G31" si="0">F6-D6</f>
        <v>-960</v>
      </c>
    </row>
    <row r="7" spans="2:7" ht="78.75" x14ac:dyDescent="0.25">
      <c r="B7" s="2" t="s">
        <v>26</v>
      </c>
      <c r="C7" s="2" t="s">
        <v>43</v>
      </c>
      <c r="D7" s="7">
        <f>(32*6)+(32*12)</f>
        <v>576</v>
      </c>
      <c r="E7" s="2" t="s">
        <v>13</v>
      </c>
      <c r="F7" s="7"/>
      <c r="G7" s="7">
        <f t="shared" si="0"/>
        <v>-576</v>
      </c>
    </row>
    <row r="8" spans="2:7" ht="157.5" x14ac:dyDescent="0.25">
      <c r="B8" s="2" t="s">
        <v>27</v>
      </c>
      <c r="C8" s="2"/>
      <c r="D8" s="12"/>
      <c r="E8" s="2" t="s">
        <v>53</v>
      </c>
      <c r="F8" s="7"/>
      <c r="G8" s="7"/>
    </row>
    <row r="9" spans="2:7" ht="63" x14ac:dyDescent="0.25">
      <c r="B9" s="2" t="s">
        <v>28</v>
      </c>
      <c r="C9" s="3" t="s">
        <v>44</v>
      </c>
      <c r="D9" s="7">
        <f>1815*12</f>
        <v>21780</v>
      </c>
      <c r="E9" s="2" t="s">
        <v>13</v>
      </c>
      <c r="F9" s="7">
        <v>0</v>
      </c>
      <c r="G9" s="7">
        <f t="shared" si="0"/>
        <v>-21780</v>
      </c>
    </row>
    <row r="10" spans="2:7" ht="102.75" customHeight="1" x14ac:dyDescent="0.25">
      <c r="B10" s="2" t="s">
        <v>29</v>
      </c>
      <c r="C10" s="2" t="s">
        <v>54</v>
      </c>
      <c r="D10" s="7">
        <f>(2000*0.5)*6</f>
        <v>6000</v>
      </c>
      <c r="E10" s="2" t="s">
        <v>14</v>
      </c>
      <c r="F10" s="7">
        <v>0</v>
      </c>
      <c r="G10" s="7">
        <f t="shared" si="0"/>
        <v>-6000</v>
      </c>
    </row>
    <row r="11" spans="2:7" ht="110.25" x14ac:dyDescent="0.25">
      <c r="B11" s="2" t="s">
        <v>30</v>
      </c>
      <c r="C11" s="2" t="s">
        <v>45</v>
      </c>
      <c r="D11" s="7">
        <f>((80*6)+(20*12))*2</f>
        <v>1440</v>
      </c>
      <c r="E11" s="2" t="s">
        <v>15</v>
      </c>
      <c r="F11" s="7">
        <v>0</v>
      </c>
      <c r="G11" s="7">
        <f t="shared" si="0"/>
        <v>-1440</v>
      </c>
    </row>
    <row r="12" spans="2:7" ht="15.75" x14ac:dyDescent="0.25">
      <c r="B12" s="2" t="s">
        <v>31</v>
      </c>
      <c r="C12" s="2"/>
      <c r="D12" s="7"/>
      <c r="E12" s="2"/>
      <c r="F12" s="7"/>
      <c r="G12" s="7">
        <f t="shared" si="0"/>
        <v>0</v>
      </c>
    </row>
    <row r="13" spans="2:7" ht="110.25" x14ac:dyDescent="0.25">
      <c r="B13" s="2" t="s">
        <v>32</v>
      </c>
      <c r="C13" s="2" t="s">
        <v>46</v>
      </c>
      <c r="D13" s="7">
        <f>20*6</f>
        <v>120</v>
      </c>
      <c r="E13" s="2" t="s">
        <v>16</v>
      </c>
      <c r="F13" s="7"/>
      <c r="G13" s="7">
        <f t="shared" si="0"/>
        <v>-120</v>
      </c>
    </row>
    <row r="14" spans="2:7" ht="94.5" x14ac:dyDescent="0.25">
      <c r="B14" s="2" t="s">
        <v>33</v>
      </c>
      <c r="C14" s="2"/>
      <c r="D14" s="7"/>
      <c r="E14" s="2" t="s">
        <v>17</v>
      </c>
      <c r="F14" s="7"/>
      <c r="G14" s="7">
        <f t="shared" si="0"/>
        <v>0</v>
      </c>
    </row>
    <row r="15" spans="2:7" ht="15.75" x14ac:dyDescent="0.25">
      <c r="B15" s="9" t="s">
        <v>34</v>
      </c>
      <c r="C15" s="9"/>
      <c r="D15" s="10"/>
      <c r="E15" s="9"/>
      <c r="F15" s="10"/>
      <c r="G15" s="10">
        <f t="shared" si="0"/>
        <v>0</v>
      </c>
    </row>
    <row r="16" spans="2:7" ht="173.25" x14ac:dyDescent="0.25">
      <c r="B16" s="2" t="s">
        <v>35</v>
      </c>
      <c r="C16" s="2"/>
      <c r="D16" s="7"/>
      <c r="E16" s="2" t="s">
        <v>50</v>
      </c>
      <c r="F16" s="7"/>
      <c r="G16" s="7">
        <f t="shared" si="0"/>
        <v>0</v>
      </c>
    </row>
    <row r="17" spans="2:7" ht="78.75" x14ac:dyDescent="0.25">
      <c r="B17" s="2" t="s">
        <v>47</v>
      </c>
      <c r="C17" s="2"/>
      <c r="D17" s="7"/>
      <c r="E17" s="2" t="s">
        <v>48</v>
      </c>
      <c r="F17" s="7"/>
      <c r="G17" s="7">
        <f t="shared" si="0"/>
        <v>0</v>
      </c>
    </row>
    <row r="18" spans="2:7" ht="76.900000000000006" customHeight="1" x14ac:dyDescent="0.25">
      <c r="B18" s="2" t="s">
        <v>36</v>
      </c>
      <c r="C18" s="2"/>
      <c r="D18" s="7"/>
      <c r="E18" s="2" t="s">
        <v>25</v>
      </c>
      <c r="F18" s="7"/>
      <c r="G18" s="7">
        <f t="shared" si="0"/>
        <v>0</v>
      </c>
    </row>
    <row r="19" spans="2:7" ht="78.75" x14ac:dyDescent="0.25">
      <c r="B19" s="2" t="s">
        <v>37</v>
      </c>
      <c r="C19" s="2"/>
      <c r="D19" s="7"/>
      <c r="E19" s="2" t="s">
        <v>18</v>
      </c>
      <c r="F19" s="7"/>
      <c r="G19" s="7">
        <f t="shared" si="0"/>
        <v>0</v>
      </c>
    </row>
    <row r="20" spans="2:7" ht="31.5" x14ac:dyDescent="0.25">
      <c r="B20" s="2" t="s">
        <v>38</v>
      </c>
      <c r="C20" s="2"/>
      <c r="D20" s="7"/>
      <c r="E20" s="2" t="s">
        <v>19</v>
      </c>
      <c r="F20" s="7"/>
      <c r="G20" s="7">
        <f t="shared" si="0"/>
        <v>0</v>
      </c>
    </row>
    <row r="21" spans="2:7" ht="110.25" x14ac:dyDescent="0.25">
      <c r="B21" s="2" t="s">
        <v>39</v>
      </c>
      <c r="C21" s="2"/>
      <c r="D21" s="7"/>
      <c r="E21" s="2" t="s">
        <v>49</v>
      </c>
      <c r="F21" s="7"/>
      <c r="G21" s="7">
        <f t="shared" si="0"/>
        <v>0</v>
      </c>
    </row>
    <row r="22" spans="2:7" ht="94.5" x14ac:dyDescent="0.25">
      <c r="B22" s="2" t="s">
        <v>40</v>
      </c>
      <c r="C22" s="2"/>
      <c r="D22" s="7"/>
      <c r="E22" s="2" t="s">
        <v>22</v>
      </c>
      <c r="F22" s="7"/>
      <c r="G22" s="7">
        <f t="shared" si="0"/>
        <v>0</v>
      </c>
    </row>
    <row r="23" spans="2:7" ht="110.25" x14ac:dyDescent="0.25">
      <c r="B23" s="2" t="s">
        <v>1</v>
      </c>
      <c r="C23" s="2"/>
      <c r="D23" s="7"/>
      <c r="E23" s="1" t="s">
        <v>20</v>
      </c>
      <c r="F23" s="7"/>
      <c r="G23" s="7">
        <f t="shared" si="0"/>
        <v>0</v>
      </c>
    </row>
    <row r="24" spans="2:7" ht="31.5" x14ac:dyDescent="0.25">
      <c r="B24" s="2" t="s">
        <v>7</v>
      </c>
      <c r="C24" s="2"/>
      <c r="D24" s="7"/>
      <c r="E24" s="2"/>
      <c r="F24" s="7"/>
      <c r="G24" s="7">
        <f t="shared" si="0"/>
        <v>0</v>
      </c>
    </row>
    <row r="25" spans="2:7" ht="15.75" x14ac:dyDescent="0.25">
      <c r="B25" s="2" t="s">
        <v>8</v>
      </c>
      <c r="C25" s="2"/>
      <c r="D25" s="7"/>
      <c r="E25" s="2"/>
      <c r="F25" s="7"/>
      <c r="G25" s="7">
        <f t="shared" si="0"/>
        <v>0</v>
      </c>
    </row>
    <row r="26" spans="2:7" ht="15.75" x14ac:dyDescent="0.25">
      <c r="B26" s="2" t="s">
        <v>9</v>
      </c>
      <c r="C26" s="2"/>
      <c r="D26" s="7"/>
      <c r="E26" s="2"/>
      <c r="F26" s="7"/>
      <c r="G26" s="7">
        <f t="shared" si="0"/>
        <v>0</v>
      </c>
    </row>
    <row r="27" spans="2:7" ht="63" x14ac:dyDescent="0.25">
      <c r="B27" s="2" t="s">
        <v>10</v>
      </c>
      <c r="C27" s="2"/>
      <c r="D27" s="7"/>
      <c r="E27" s="2"/>
      <c r="F27" s="7"/>
      <c r="G27" s="7">
        <f t="shared" si="0"/>
        <v>0</v>
      </c>
    </row>
    <row r="28" spans="2:7" ht="15.75" x14ac:dyDescent="0.25">
      <c r="B28" s="2"/>
      <c r="C28" s="2"/>
      <c r="D28" s="7"/>
      <c r="E28" s="2"/>
      <c r="F28" s="7"/>
      <c r="G28" s="7">
        <f t="shared" si="0"/>
        <v>0</v>
      </c>
    </row>
    <row r="29" spans="2:7" ht="63" x14ac:dyDescent="0.25">
      <c r="B29" s="2" t="s">
        <v>2</v>
      </c>
      <c r="C29" s="2"/>
      <c r="D29" s="7"/>
      <c r="E29" s="2"/>
      <c r="F29" s="7"/>
      <c r="G29" s="7">
        <f t="shared" si="0"/>
        <v>0</v>
      </c>
    </row>
    <row r="30" spans="2:7" ht="63" x14ac:dyDescent="0.25">
      <c r="B30" s="2" t="s">
        <v>3</v>
      </c>
      <c r="C30" s="2"/>
      <c r="D30" s="7"/>
      <c r="E30" s="2"/>
      <c r="F30" s="7"/>
      <c r="G30" s="7">
        <f t="shared" si="0"/>
        <v>0</v>
      </c>
    </row>
    <row r="31" spans="2:7" ht="63" x14ac:dyDescent="0.25">
      <c r="B31" s="2" t="s">
        <v>4</v>
      </c>
      <c r="C31" s="2"/>
      <c r="D31" s="7"/>
      <c r="E31" s="2"/>
      <c r="F31" s="7"/>
      <c r="G31" s="7">
        <f t="shared" si="0"/>
        <v>0</v>
      </c>
    </row>
    <row r="32" spans="2:7" ht="15.75" x14ac:dyDescent="0.25">
      <c r="B32" s="4" t="s">
        <v>21</v>
      </c>
      <c r="C32" s="5"/>
      <c r="D32" s="5"/>
      <c r="E32" s="6"/>
      <c r="F32" s="8"/>
      <c r="G32" s="13">
        <f>SUM(G5:G31)</f>
        <v>-36466.800000000003</v>
      </c>
    </row>
  </sheetData>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Diāna Laipniece, MSc (LSE)</dc:creator>
  <cp:lastModifiedBy>Inta Bērziņa</cp:lastModifiedBy>
  <cp:lastPrinted>2019-11-25T14:31:41Z</cp:lastPrinted>
  <dcterms:created xsi:type="dcterms:W3CDTF">2019-11-18T09:27:37Z</dcterms:created>
  <dcterms:modified xsi:type="dcterms:W3CDTF">2020-01-13T11:11:01Z</dcterms:modified>
</cp:coreProperties>
</file>